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defaultThemeVersion="124226"/>
  <mc:AlternateContent xmlns:mc="http://schemas.openxmlformats.org/markup-compatibility/2006">
    <mc:Choice Requires="x15">
      <x15ac:absPath xmlns:x15ac="http://schemas.microsoft.com/office/spreadsheetml/2010/11/ac" url="O:\The Legacy Foundation\GRANTS\Foundant\Forms\2023 Forms\"/>
    </mc:Choice>
  </mc:AlternateContent>
  <xr:revisionPtr revIDLastSave="0" documentId="13_ncr:1_{1AA89BCE-8A53-4C8F-A08B-4ABEB5B4BDA3}" xr6:coauthVersionLast="47" xr6:coauthVersionMax="47" xr10:uidLastSave="{00000000-0000-0000-0000-000000000000}"/>
  <bookViews>
    <workbookView xWindow="-108" yWindow="-108" windowWidth="23256" windowHeight="12576" xr2:uid="{00000000-000D-0000-FFFF-FFFF00000000}"/>
  </bookViews>
  <sheets>
    <sheet name="Program Budget Form " sheetId="7" r:id="rId1"/>
    <sheet name="Sample Program Budget" sheetId="9" r:id="rId2"/>
    <sheet name="Program Budget SAMPLE" sheetId="8" state="hidden" r:id="rId3"/>
  </sheets>
  <definedNames>
    <definedName name="_xlnm.Print_Area" localSheetId="0">'Program Budget Form '!$A$1:$K$80</definedName>
    <definedName name="_xlnm.Print_Area" localSheetId="2">'Program Budget SAMPLE'!$A$1:$E$61</definedName>
    <definedName name="_xlnm.Print_Area" localSheetId="1">'Sample Program Budget'!$A$5:$K$80</definedName>
    <definedName name="_xlnm.Print_Titles" localSheetId="0">'Program Budget Form '!$2:$5</definedName>
    <definedName name="_xlnm.Print_Titles" localSheetId="2">'Program Budget SAMPLE'!$1:$4</definedName>
    <definedName name="_xlnm.Print_Titles" localSheetId="1">'Sample Program Budget'!$5:$8</definedName>
    <definedName name="Status" localSheetId="2">#REF!</definedName>
    <definedName name="Status" localSheetId="1">#REF!</definedName>
    <definedName name="Status">#REF!</definedName>
    <definedName name="Status2" localSheetId="2">#REF!</definedName>
    <definedName name="Status2" localSheetId="1">#REF!</definedName>
    <definedName name="Status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7" l="1"/>
  <c r="G42" i="7"/>
  <c r="K76" i="7"/>
  <c r="J55" i="7"/>
  <c r="I55" i="7"/>
  <c r="K54" i="7"/>
  <c r="K53" i="7"/>
  <c r="J51" i="7"/>
  <c r="I51" i="7"/>
  <c r="K50" i="7"/>
  <c r="K49" i="7"/>
  <c r="K48" i="7"/>
  <c r="K47" i="7"/>
  <c r="K46" i="7"/>
  <c r="K45" i="7"/>
  <c r="J43" i="7"/>
  <c r="I43" i="7"/>
  <c r="K43" i="7" s="1"/>
  <c r="K42" i="7"/>
  <c r="K41" i="7"/>
  <c r="G41" i="7"/>
  <c r="J39" i="7"/>
  <c r="I39" i="7"/>
  <c r="K39" i="7" s="1"/>
  <c r="K38" i="7"/>
  <c r="K36" i="7"/>
  <c r="G36" i="7"/>
  <c r="K35" i="7"/>
  <c r="G35" i="7"/>
  <c r="K34" i="7"/>
  <c r="G34" i="7"/>
  <c r="K33" i="7"/>
  <c r="G33" i="7"/>
  <c r="K32" i="7"/>
  <c r="G32" i="7"/>
  <c r="J30" i="7"/>
  <c r="I30" i="7"/>
  <c r="K30" i="7" s="1"/>
  <c r="K29" i="7"/>
  <c r="K28" i="7"/>
  <c r="J25" i="7"/>
  <c r="J26" i="7" s="1"/>
  <c r="I25" i="7"/>
  <c r="K25" i="7" s="1"/>
  <c r="K24" i="7"/>
  <c r="G24" i="7"/>
  <c r="K23" i="7"/>
  <c r="G23" i="7"/>
  <c r="J21" i="7"/>
  <c r="I21" i="7"/>
  <c r="K20" i="7"/>
  <c r="G20" i="7"/>
  <c r="K19" i="7"/>
  <c r="G19" i="7"/>
  <c r="K18" i="7"/>
  <c r="G18" i="7"/>
  <c r="K17" i="7"/>
  <c r="G17" i="7"/>
  <c r="K16" i="7"/>
  <c r="G16" i="7"/>
  <c r="K15" i="7"/>
  <c r="G15" i="7"/>
  <c r="K14" i="7"/>
  <c r="G14" i="7"/>
  <c r="K13" i="7"/>
  <c r="G13" i="7"/>
  <c r="K12" i="7"/>
  <c r="G12" i="7"/>
  <c r="K11" i="7"/>
  <c r="G11" i="7"/>
  <c r="K55" i="7" l="1"/>
  <c r="K51" i="7"/>
  <c r="J56" i="7"/>
  <c r="I26" i="7"/>
  <c r="I56" i="7"/>
  <c r="K26" i="7"/>
  <c r="K21" i="7"/>
  <c r="G23" i="9"/>
  <c r="J59" i="7" l="1"/>
  <c r="K58" i="7"/>
  <c r="K56" i="7"/>
  <c r="G41" i="9"/>
  <c r="G38" i="9"/>
  <c r="K59" i="7" l="1"/>
  <c r="K64" i="7" s="1"/>
  <c r="I59" i="7"/>
  <c r="I60" i="7" s="1"/>
  <c r="K33" i="9"/>
  <c r="G33" i="9"/>
  <c r="G34" i="9"/>
  <c r="G35" i="9"/>
  <c r="G36" i="9"/>
  <c r="G32" i="9"/>
  <c r="G24" i="9"/>
  <c r="J60" i="7" l="1"/>
  <c r="K60" i="7" s="1"/>
  <c r="K78" i="7"/>
  <c r="K79" i="7" s="1"/>
  <c r="I55" i="9"/>
  <c r="J55" i="9"/>
  <c r="K54" i="9"/>
  <c r="I39" i="9"/>
  <c r="J39" i="9"/>
  <c r="K20" i="9"/>
  <c r="G12" i="9"/>
  <c r="G13" i="9"/>
  <c r="G14" i="9"/>
  <c r="G15" i="9"/>
  <c r="G16" i="9"/>
  <c r="G17" i="9"/>
  <c r="G18" i="9"/>
  <c r="G19" i="9"/>
  <c r="G20" i="9"/>
  <c r="G11" i="9"/>
  <c r="K76" i="9"/>
  <c r="K53" i="9"/>
  <c r="J51" i="9"/>
  <c r="I51" i="9"/>
  <c r="K50" i="9"/>
  <c r="K49" i="9"/>
  <c r="K48" i="9"/>
  <c r="K47" i="9"/>
  <c r="K46" i="9"/>
  <c r="K45" i="9"/>
  <c r="J43" i="9"/>
  <c r="I43" i="9"/>
  <c r="K42" i="9"/>
  <c r="K41" i="9"/>
  <c r="K38" i="9"/>
  <c r="K36" i="9"/>
  <c r="K35" i="9"/>
  <c r="K34" i="9"/>
  <c r="K32" i="9"/>
  <c r="J30" i="9"/>
  <c r="I30" i="9"/>
  <c r="K29" i="9"/>
  <c r="K28" i="9"/>
  <c r="J25" i="9"/>
  <c r="I25" i="9"/>
  <c r="K24" i="9"/>
  <c r="K23" i="9"/>
  <c r="J21" i="9"/>
  <c r="I21" i="9"/>
  <c r="K19" i="9"/>
  <c r="K18" i="9"/>
  <c r="K17" i="9"/>
  <c r="K16" i="9"/>
  <c r="K15" i="9"/>
  <c r="K14" i="9"/>
  <c r="K13" i="9"/>
  <c r="K12" i="9"/>
  <c r="K11" i="9"/>
  <c r="K55" i="9" l="1"/>
  <c r="J26" i="9"/>
  <c r="J56" i="9" s="1"/>
  <c r="I26" i="9"/>
  <c r="I56" i="9" s="1"/>
  <c r="K51" i="9"/>
  <c r="K25" i="9"/>
  <c r="K21" i="9"/>
  <c r="K39" i="9"/>
  <c r="K43" i="9"/>
  <c r="K30" i="9"/>
  <c r="J58" i="9" l="1"/>
  <c r="J59" i="9" s="1"/>
  <c r="I58" i="9"/>
  <c r="I59" i="9"/>
  <c r="K78" i="9" s="1"/>
  <c r="K79" i="9" s="1"/>
  <c r="K26" i="9"/>
  <c r="K56" i="9"/>
  <c r="K58" i="9" l="1"/>
  <c r="K59" i="9" s="1"/>
  <c r="C12" i="8"/>
  <c r="C16" i="8"/>
  <c r="C21" i="8"/>
  <c r="C27" i="8"/>
  <c r="E27" i="8" s="1"/>
  <c r="C30" i="8"/>
  <c r="E30" i="8" s="1"/>
  <c r="C37" i="8"/>
  <c r="C34" i="8"/>
  <c r="D12" i="8"/>
  <c r="D16" i="8"/>
  <c r="D21" i="8"/>
  <c r="D27" i="8"/>
  <c r="D30" i="8"/>
  <c r="D37" i="8"/>
  <c r="D34" i="8"/>
  <c r="E10" i="8"/>
  <c r="E9" i="8"/>
  <c r="E57" i="8"/>
  <c r="E60" i="8" s="1"/>
  <c r="E36" i="8"/>
  <c r="E33" i="8"/>
  <c r="E32" i="8"/>
  <c r="E29" i="8"/>
  <c r="E28" i="8"/>
  <c r="E26" i="8"/>
  <c r="E25" i="8"/>
  <c r="E24" i="8"/>
  <c r="E23" i="8"/>
  <c r="E20" i="8"/>
  <c r="E19" i="8"/>
  <c r="E15" i="8"/>
  <c r="E14" i="8"/>
  <c r="E11" i="8"/>
  <c r="E8" i="8"/>
  <c r="E7" i="8"/>
  <c r="K64" i="9" l="1"/>
  <c r="J60" i="9"/>
  <c r="I60" i="9"/>
  <c r="K60" i="9" s="1"/>
  <c r="E12" i="8"/>
  <c r="E21" i="8"/>
  <c r="E37" i="8"/>
  <c r="C17" i="8"/>
  <c r="C38" i="8" s="1"/>
  <c r="E16" i="8"/>
  <c r="E34" i="8"/>
  <c r="D17" i="8"/>
  <c r="D38" i="8" s="1"/>
  <c r="D41" i="8" s="1"/>
  <c r="E17" i="8" l="1"/>
  <c r="C39" i="8"/>
  <c r="E39" i="8" s="1"/>
  <c r="E38" i="8"/>
  <c r="E41" i="8" l="1"/>
  <c r="C41" i="8"/>
  <c r="C42" i="8" l="1"/>
  <c r="E46" i="8" l="1"/>
  <c r="D42" i="8"/>
  <c r="E42" i="8" s="1"/>
</calcChain>
</file>

<file path=xl/sharedStrings.xml><?xml version="1.0" encoding="utf-8"?>
<sst xmlns="http://schemas.openxmlformats.org/spreadsheetml/2006/main" count="392" uniqueCount="170">
  <si>
    <t>Travel</t>
  </si>
  <si>
    <t>Supplies</t>
  </si>
  <si>
    <t>Amount</t>
  </si>
  <si>
    <t>TOTAL EXPENSES</t>
  </si>
  <si>
    <t>Organization Name:</t>
  </si>
  <si>
    <t xml:space="preserve">Personnel Fringe Benefits </t>
  </si>
  <si>
    <t>FICA</t>
  </si>
  <si>
    <t>Health Insurance</t>
  </si>
  <si>
    <t>Funding percentages</t>
  </si>
  <si>
    <t>Project Title:</t>
  </si>
  <si>
    <t>Project Total</t>
  </si>
  <si>
    <t>EXPENSES</t>
  </si>
  <si>
    <t>Other</t>
  </si>
  <si>
    <t>Project Total to Organizational Budget Ratio</t>
  </si>
  <si>
    <t>Total organizational operating budget</t>
  </si>
  <si>
    <t>Amount from Other Sources</t>
  </si>
  <si>
    <t>VBLF Grant Request</t>
  </si>
  <si>
    <t>Total Personnel Expenses</t>
  </si>
  <si>
    <t>Total Salary Expenses</t>
  </si>
  <si>
    <t>Total Fringe Expenses</t>
  </si>
  <si>
    <t>Total Contractual Services</t>
  </si>
  <si>
    <t>Mileage/airfare</t>
  </si>
  <si>
    <t>Hotel</t>
  </si>
  <si>
    <t>Meals</t>
  </si>
  <si>
    <t>Total Travel Expenses</t>
  </si>
  <si>
    <t>Fees and Services</t>
  </si>
  <si>
    <t>Fundraising Events</t>
  </si>
  <si>
    <t>United Way/Fed Campaigns</t>
  </si>
  <si>
    <t>Government Support</t>
  </si>
  <si>
    <t>In-Kind Support</t>
  </si>
  <si>
    <t>Detail (add lines if necessary)</t>
  </si>
  <si>
    <t>Amount Requested from VBLF</t>
  </si>
  <si>
    <t>TOTAL REVENUE</t>
  </si>
  <si>
    <t xml:space="preserve">      Total Equipment and Supplies</t>
  </si>
  <si>
    <t>(Description of service)</t>
  </si>
  <si>
    <t>Other Expenses</t>
  </si>
  <si>
    <t xml:space="preserve"> Total Other Expenses</t>
  </si>
  <si>
    <t>In-Kind Expenses</t>
  </si>
  <si>
    <t xml:space="preserve"> Total In-Kind Expenses</t>
  </si>
  <si>
    <t>(All in-kind expense must be offset in revenues as in-kind support)</t>
  </si>
  <si>
    <t>Indirect Costs</t>
  </si>
  <si>
    <t>Date</t>
  </si>
  <si>
    <t xml:space="preserve">Foundation Support </t>
  </si>
  <si>
    <t>Corporate Support</t>
  </si>
  <si>
    <t>Total Revenue from Other Sources:</t>
  </si>
  <si>
    <t>Description or Additional Information</t>
  </si>
  <si>
    <t>(salary x % of time  allocated to project)</t>
  </si>
  <si>
    <t>(Not to exceed 10% of VBLF grant request subtotal)</t>
  </si>
  <si>
    <t>Should equal or approximate Total Expenses in "Amount from Other Sources".</t>
  </si>
  <si>
    <t>Should equal or approximate Total Expenses in "VBLF Grant Request".</t>
  </si>
  <si>
    <t xml:space="preserve">Status </t>
  </si>
  <si>
    <t xml:space="preserve">Project Personnel Expenses </t>
  </si>
  <si>
    <t>*Go to General Guidelines Sheet for Project Budget for additional instructions.</t>
  </si>
  <si>
    <t>ABC Organization</t>
  </si>
  <si>
    <t>Building a Better Community</t>
  </si>
  <si>
    <t>Project Manager</t>
  </si>
  <si>
    <t>Nurse</t>
  </si>
  <si>
    <t>1 person @ $50, 000 x 90%</t>
  </si>
  <si>
    <t>1 person @ $50,000 x 100%</t>
  </si>
  <si>
    <t>Nurse Practitioner</t>
  </si>
  <si>
    <t>1 person @ $75,000 x 100%</t>
  </si>
  <si>
    <t>Admin Assistant</t>
  </si>
  <si>
    <t xml:space="preserve">1 person @ $30,000 x 25% </t>
  </si>
  <si>
    <t>Accountant</t>
  </si>
  <si>
    <t>1 person @ 50,000 x 50%</t>
  </si>
  <si>
    <t>$202,500 x 7.65%</t>
  </si>
  <si>
    <t>for 5 staff</t>
  </si>
  <si>
    <t>training 2 days $1,700</t>
  </si>
  <si>
    <t>evaluation/research contract</t>
  </si>
  <si>
    <t>Training Inc.</t>
  </si>
  <si>
    <t>Evaluation Inc.</t>
  </si>
  <si>
    <t>Conference for 3 employees (reg fee * 3)</t>
  </si>
  <si>
    <t>mileage at IRS rate of .54/mile (600 miles)</t>
  </si>
  <si>
    <t>2 nights for 3 employees at $145/night</t>
  </si>
  <si>
    <t>2 days at per diem rate of $45/day</t>
  </si>
  <si>
    <t>software $3,900; computer equipment 2@900 = 1,800</t>
  </si>
  <si>
    <t>office supplies, meds supplies</t>
  </si>
  <si>
    <t>Postage/shipping</t>
  </si>
  <si>
    <t>Advertising/printing</t>
  </si>
  <si>
    <t>Foundation Inc.</t>
  </si>
  <si>
    <t>Committed</t>
  </si>
  <si>
    <t>Corporation Inc.</t>
  </si>
  <si>
    <t>Funds Anticipated</t>
  </si>
  <si>
    <t>Member fees</t>
  </si>
  <si>
    <t>(Describe)</t>
  </si>
  <si>
    <t>LIST OTHER REVENUE SOURCES</t>
  </si>
  <si>
    <r>
      <t>Equipment</t>
    </r>
    <r>
      <rPr>
        <sz val="9"/>
        <color theme="1"/>
        <rFont val="Calibri"/>
        <family val="2"/>
        <scheme val="minor"/>
      </rPr>
      <t xml:space="preserve"> (Bids&gt;$5,000)</t>
    </r>
  </si>
  <si>
    <r>
      <t xml:space="preserve">Outside Fees &amp; Services </t>
    </r>
    <r>
      <rPr>
        <sz val="9"/>
        <color theme="1"/>
        <rFont val="Calibri"/>
        <family val="2"/>
        <scheme val="minor"/>
      </rPr>
      <t>(Bids &gt; $5,000)</t>
    </r>
  </si>
  <si>
    <t>SUMMARY OF FINANCIAL REQUEST:</t>
  </si>
  <si>
    <r>
      <t xml:space="preserve">Valley Baptist Legacy Foundation - Project/Program Budget </t>
    </r>
    <r>
      <rPr>
        <b/>
        <sz val="16"/>
        <color rgb="FFFF0000"/>
        <rFont val="Calibri"/>
        <family val="2"/>
        <scheme val="minor"/>
      </rPr>
      <t>SAMPLE</t>
    </r>
  </si>
  <si>
    <t>Conference Fees</t>
  </si>
  <si>
    <t>Fundraiser 2020</t>
  </si>
  <si>
    <t>Received 3/15/20</t>
  </si>
  <si>
    <t>Mileage</t>
  </si>
  <si>
    <t>Airfare</t>
  </si>
  <si>
    <t>Staff Receiving Various forms of Insurance</t>
  </si>
  <si>
    <t>Salary</t>
  </si>
  <si>
    <t>%</t>
  </si>
  <si>
    <t xml:space="preserve">Total </t>
  </si>
  <si>
    <t>Registration fees</t>
  </si>
  <si>
    <t xml:space="preserve">Travel </t>
  </si>
  <si>
    <t>rate</t>
  </si>
  <si>
    <t>miles</t>
  </si>
  <si>
    <t xml:space="preserve">Outside Fees &amp; Services </t>
  </si>
  <si>
    <t>Total Travel &amp; Mileage Expenses</t>
  </si>
  <si>
    <t>Equipment &amp; Supplies</t>
  </si>
  <si>
    <t>TOTAL BUDGET EXPENSES</t>
  </si>
  <si>
    <t>TOTAL BUDGET REVENUES</t>
  </si>
  <si>
    <t>AMOUNT REQUESTED FROM VBLF</t>
  </si>
  <si>
    <t>Date Available</t>
  </si>
  <si>
    <t>Total Salaries Expense</t>
  </si>
  <si>
    <t>All in-kind expense must be offset in revenues as in-kind support</t>
  </si>
  <si>
    <t xml:space="preserve"> Provide Bids/Quotes &gt; $5,000</t>
  </si>
  <si>
    <t>Funding percentages:</t>
  </si>
  <si>
    <t>(time period covered by these funds)</t>
  </si>
  <si>
    <t>ABC ORGANIZATION</t>
  </si>
  <si>
    <t xml:space="preserve">*Go to General Guidelines Sheet for Project/Program Budget for additional instructions.  </t>
  </si>
  <si>
    <t>Unit Price</t>
  </si>
  <si>
    <t># of Units</t>
  </si>
  <si>
    <t>Total</t>
  </si>
  <si>
    <t>Coordinator</t>
  </si>
  <si>
    <t>Program Manager</t>
  </si>
  <si>
    <t>CHW</t>
  </si>
  <si>
    <t>Certified Nurse Assistant</t>
  </si>
  <si>
    <t>% of time allocated to project</t>
  </si>
  <si>
    <t>training 2 days; total $1,700</t>
  </si>
  <si>
    <t>Ground Transportation</t>
  </si>
  <si>
    <t>Annual conference for two employees</t>
  </si>
  <si>
    <t>Ride sharing to and from hotel</t>
  </si>
  <si>
    <t>Quantity</t>
  </si>
  <si>
    <t>2 nights for 2 employees at $145/night</t>
  </si>
  <si>
    <t>$100 total for two employees for two days</t>
  </si>
  <si>
    <t>evaluation/research contract; total $20,000</t>
  </si>
  <si>
    <t>mileage at IRS rate of .575/mile (600 miles)</t>
  </si>
  <si>
    <t>Equipment</t>
  </si>
  <si>
    <t>Airplane ticket at $400 ea. for two employees</t>
  </si>
  <si>
    <t>Foundation, Inc.</t>
  </si>
  <si>
    <t>ABC Bank</t>
  </si>
  <si>
    <t>Received</t>
  </si>
  <si>
    <t>United Way</t>
  </si>
  <si>
    <t>Federal Grant</t>
  </si>
  <si>
    <t>Pending</t>
  </si>
  <si>
    <t>Provide description</t>
  </si>
  <si>
    <t>Sliding scale fees</t>
  </si>
  <si>
    <t>Available on an ongoing basis as we see clients</t>
  </si>
  <si>
    <t>Annual fundraising event</t>
  </si>
  <si>
    <t>SUBTOTAL</t>
  </si>
  <si>
    <t>For VBLF Grant: Not to exceed 10% of VBLF grant request SUBTOTAL</t>
  </si>
  <si>
    <r>
      <t xml:space="preserve">Calculations
</t>
    </r>
    <r>
      <rPr>
        <b/>
        <sz val="10"/>
        <color rgb="FFFF0000"/>
        <rFont val="Calibri"/>
        <family val="2"/>
        <scheme val="minor"/>
      </rPr>
      <t>Use this space to make calculations; personnel and fringe calculations required.</t>
    </r>
  </si>
  <si>
    <t>Name of Organization or Description; Add rows if necessary</t>
  </si>
  <si>
    <t>ENTER YOUR ORGANIZATION NAME</t>
  </si>
  <si>
    <t>Personnel Expenses</t>
  </si>
  <si>
    <t>Valley Baptist Legacy Foundation - Budget Spreadsheet</t>
  </si>
  <si>
    <t>Grant Request Title &amp; Revised Date:</t>
  </si>
  <si>
    <t># of staff per position</t>
  </si>
  <si>
    <t>Total Allocation</t>
  </si>
  <si>
    <t>Hotel/Lodging</t>
  </si>
  <si>
    <t>Meals/Incidentals</t>
  </si>
  <si>
    <r>
      <rPr>
        <b/>
        <sz val="11"/>
        <color theme="1"/>
        <rFont val="Calibri"/>
        <family val="2"/>
        <scheme val="minor"/>
      </rPr>
      <t>Instructions:</t>
    </r>
    <r>
      <rPr>
        <sz val="11"/>
        <color theme="1"/>
        <rFont val="Calibri"/>
        <family val="2"/>
        <scheme val="minor"/>
      </rPr>
      <t xml:space="preserve"> The budget spreadsheet must tell the same story as the budget narrative in the application. Space is available to provide detailed calculations.  Please use where beneficial and modify to fit your organization as needed.  Check all formulas before submitting.</t>
    </r>
  </si>
  <si>
    <r>
      <t>Instructions:</t>
    </r>
    <r>
      <rPr>
        <sz val="11"/>
        <color theme="1"/>
        <rFont val="Calibri"/>
        <family val="2"/>
        <scheme val="minor"/>
      </rPr>
      <t xml:space="preserve"> The budget spreadsheet must tell the same story as the budget narrative in the application. Space is available to provide detailed calculations.  Please use where beneficial and modify to fit your organization as needed.  Check all formulas </t>
    </r>
    <r>
      <rPr>
        <sz val="11"/>
        <color theme="1"/>
        <rFont val="Calibri"/>
        <family val="2"/>
        <scheme val="minor"/>
      </rPr>
      <t>before submitting.</t>
    </r>
  </si>
  <si>
    <t>ENTER YOUR REQUEST TITLE &amp; DATE</t>
  </si>
  <si>
    <t>ENTER POSITION TITLE</t>
  </si>
  <si>
    <t>person's name and role for this project</t>
  </si>
  <si>
    <t>Revised 8/2022</t>
  </si>
  <si>
    <r>
      <t xml:space="preserve">ABC PROJECT </t>
    </r>
    <r>
      <rPr>
        <b/>
        <sz val="16"/>
        <color rgb="FFFF0000"/>
        <rFont val="Calibri"/>
        <family val="2"/>
        <scheme val="minor"/>
      </rPr>
      <t>8/15/22</t>
    </r>
  </si>
  <si>
    <t>Please provide total organizational operating budget</t>
  </si>
  <si>
    <t>In-Kind expenses must equal in-kind support (below)</t>
  </si>
  <si>
    <t>In-kind support must equal in-kind expenses (above)</t>
  </si>
  <si>
    <t xml:space="preserve">*Go to Guidelines for Financial Information for additional instructions.  </t>
  </si>
  <si>
    <t>Revised 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</si>
</sst>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mm/dd/yy;@"/>
    <numFmt numFmtId="166" formatCode="_(* #,##0_);_(* \(#,##0\);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sz val="14"/>
      <color theme="1"/>
      <name val="Calibri"/>
      <family val="2"/>
      <scheme val="minor"/>
    </font>
    <font>
      <sz val="10"/>
      <name val="Arial"/>
      <family val="2"/>
    </font>
    <font>
      <sz val="11"/>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9"/>
      <color theme="1"/>
      <name val="Calibri"/>
      <family val="2"/>
      <scheme val="minor"/>
    </font>
    <font>
      <b/>
      <sz val="9"/>
      <color rgb="FFFF0000"/>
      <name val="Calibri"/>
      <family val="2"/>
      <scheme val="minor"/>
    </font>
    <font>
      <b/>
      <sz val="12"/>
      <color theme="1"/>
      <name val="Calibri"/>
      <family val="2"/>
      <scheme val="minor"/>
    </font>
    <font>
      <b/>
      <sz val="12"/>
      <name val="Calibri"/>
      <family val="2"/>
      <scheme val="minor"/>
    </font>
    <font>
      <i/>
      <sz val="11"/>
      <color rgb="FFFF0000"/>
      <name val="Calibri"/>
      <family val="2"/>
      <scheme val="minor"/>
    </font>
    <font>
      <b/>
      <sz val="8"/>
      <color rgb="FFFF0000"/>
      <name val="Calibri"/>
      <family val="2"/>
      <scheme val="minor"/>
    </font>
    <font>
      <i/>
      <sz val="10"/>
      <color theme="1"/>
      <name val="Calibri"/>
      <family val="2"/>
      <scheme val="minor"/>
    </font>
    <font>
      <sz val="9"/>
      <color rgb="FFFF0000"/>
      <name val="Calibri"/>
      <family val="2"/>
      <scheme val="minor"/>
    </font>
    <font>
      <b/>
      <sz val="10"/>
      <color theme="1"/>
      <name val="Calibri"/>
      <family val="2"/>
      <scheme val="minor"/>
    </font>
    <font>
      <sz val="10"/>
      <color rgb="FFFF0000"/>
      <name val="Calibri"/>
      <family val="2"/>
      <scheme val="minor"/>
    </font>
    <font>
      <b/>
      <sz val="16"/>
      <color rgb="FFFF0000"/>
      <name val="Calibri"/>
      <family val="2"/>
      <scheme val="minor"/>
    </font>
    <font>
      <b/>
      <i/>
      <sz val="10"/>
      <color theme="1"/>
      <name val="Calibri"/>
      <family val="2"/>
      <scheme val="minor"/>
    </font>
    <font>
      <sz val="8"/>
      <color rgb="FFFF0000"/>
      <name val="Calibri"/>
      <family val="2"/>
      <scheme val="minor"/>
    </font>
    <font>
      <sz val="8"/>
      <color theme="1"/>
      <name val="Calibri"/>
      <family val="2"/>
      <scheme val="minor"/>
    </font>
    <font>
      <b/>
      <sz val="8"/>
      <color theme="1"/>
      <name val="Calibri"/>
      <family val="2"/>
      <scheme val="minor"/>
    </font>
    <font>
      <sz val="8"/>
      <name val="Calibri"/>
      <family val="2"/>
      <scheme val="minor"/>
    </font>
    <font>
      <b/>
      <sz val="8"/>
      <name val="Calibri"/>
      <family val="2"/>
      <scheme val="minor"/>
    </font>
    <font>
      <sz val="10"/>
      <name val="Calibri"/>
      <family val="2"/>
      <scheme val="minor"/>
    </font>
    <font>
      <sz val="8"/>
      <color theme="4" tint="-0.249977111117893"/>
      <name val="Calibri"/>
      <family val="2"/>
      <scheme val="minor"/>
    </font>
    <font>
      <b/>
      <sz val="8"/>
      <color theme="4" tint="-0.249977111117893"/>
      <name val="Calibri"/>
      <family val="2"/>
      <scheme val="minor"/>
    </font>
    <font>
      <b/>
      <i/>
      <sz val="8"/>
      <color theme="1"/>
      <name val="Calibri"/>
      <family val="2"/>
      <scheme val="minor"/>
    </font>
    <font>
      <b/>
      <i/>
      <sz val="8"/>
      <color theme="4" tint="-0.249977111117893"/>
      <name val="Calibri"/>
      <family val="2"/>
      <scheme val="minor"/>
    </font>
    <font>
      <b/>
      <i/>
      <sz val="11"/>
      <color rgb="FFFF0000"/>
      <name val="Calibri"/>
      <family val="2"/>
      <scheme val="minor"/>
    </font>
    <font>
      <b/>
      <sz val="10"/>
      <color theme="4" tint="-0.249977111117893"/>
      <name val="Calibri"/>
      <family val="2"/>
      <scheme val="minor"/>
    </font>
    <font>
      <i/>
      <sz val="10"/>
      <color rgb="FFFF0000"/>
      <name val="Calibri"/>
      <family val="2"/>
      <scheme val="minor"/>
    </font>
    <font>
      <sz val="10"/>
      <color theme="4" tint="-0.249977111117893"/>
      <name val="Calibri"/>
      <family val="2"/>
      <scheme val="minor"/>
    </font>
    <font>
      <b/>
      <sz val="11"/>
      <color theme="4" tint="-0.249977111117893"/>
      <name val="Calibri"/>
      <family val="2"/>
      <scheme val="minor"/>
    </font>
    <font>
      <b/>
      <i/>
      <sz val="16"/>
      <color rgb="FFFF0000"/>
      <name val="Calibri"/>
      <family val="2"/>
      <scheme val="minor"/>
    </font>
    <font>
      <b/>
      <sz val="10"/>
      <color rgb="FFFF0000"/>
      <name val="Calibri"/>
      <family val="2"/>
      <scheme val="minor"/>
    </font>
    <font>
      <b/>
      <sz val="12"/>
      <color rgb="FFFF0000"/>
      <name val="Calibri"/>
      <family val="2"/>
      <scheme val="minor"/>
    </font>
    <font>
      <b/>
      <sz val="11"/>
      <color rgb="FFFF0000"/>
      <name val="Calibri"/>
      <family val="2"/>
      <scheme val="minor"/>
    </font>
  </fonts>
  <fills count="11">
    <fill>
      <patternFill patternType="none"/>
    </fill>
    <fill>
      <patternFill patternType="gray125"/>
    </fill>
    <fill>
      <patternFill patternType="solid">
        <fgColor rgb="FFF6F5EE"/>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499984740745262"/>
        <bgColor indexed="64"/>
      </patternFill>
    </fill>
  </fills>
  <borders count="5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indexed="64"/>
      </bottom>
      <diagonal/>
    </border>
    <border>
      <left/>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auto="1"/>
      </bottom>
      <diagonal/>
    </border>
    <border>
      <left style="thin">
        <color auto="1"/>
      </left>
      <right style="medium">
        <color indexed="64"/>
      </right>
      <top/>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44" fontId="1" fillId="0" borderId="0" applyFont="0" applyFill="0" applyBorder="0" applyAlignment="0" applyProtection="0"/>
    <xf numFmtId="0" fontId="6" fillId="0" borderId="0"/>
    <xf numFmtId="44" fontId="6"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99">
    <xf numFmtId="0" fontId="0" fillId="0" borderId="0" xfId="0"/>
    <xf numFmtId="44" fontId="0" fillId="0" borderId="0" xfId="1" applyFont="1" applyProtection="1">
      <protection locked="0"/>
    </xf>
    <xf numFmtId="164" fontId="0" fillId="0" borderId="1" xfId="1" applyNumberFormat="1" applyFont="1" applyBorder="1" applyProtection="1">
      <protection locked="0"/>
    </xf>
    <xf numFmtId="164" fontId="2" fillId="0" borderId="1" xfId="1" applyNumberFormat="1" applyFont="1" applyBorder="1" applyProtection="1"/>
    <xf numFmtId="164" fontId="0" fillId="0" borderId="1" xfId="1" applyNumberFormat="1" applyFont="1" applyFill="1" applyBorder="1" applyProtection="1">
      <protection locked="0"/>
    </xf>
    <xf numFmtId="0" fontId="5" fillId="0" borderId="0" xfId="0" applyFont="1" applyProtection="1">
      <protection locked="0"/>
    </xf>
    <xf numFmtId="0" fontId="7" fillId="0" borderId="0" xfId="0" applyFont="1" applyProtection="1">
      <protection locked="0"/>
    </xf>
    <xf numFmtId="0" fontId="2" fillId="0" borderId="0" xfId="0" applyFont="1" applyProtection="1">
      <protection locked="0"/>
    </xf>
    <xf numFmtId="0" fontId="2" fillId="0" borderId="0" xfId="0" applyFont="1" applyAlignment="1" applyProtection="1">
      <alignment wrapText="1"/>
      <protection locked="0"/>
    </xf>
    <xf numFmtId="164" fontId="0" fillId="0" borderId="0" xfId="1" applyNumberFormat="1" applyFont="1" applyFill="1" applyBorder="1" applyProtection="1"/>
    <xf numFmtId="164" fontId="0" fillId="0" borderId="5" xfId="1" applyNumberFormat="1" applyFont="1" applyFill="1" applyBorder="1" applyProtection="1">
      <protection locked="0"/>
    </xf>
    <xf numFmtId="0" fontId="2" fillId="0" borderId="4" xfId="0" applyFont="1" applyBorder="1" applyAlignment="1" applyProtection="1">
      <alignment horizontal="left" wrapText="1"/>
      <protection locked="0"/>
    </xf>
    <xf numFmtId="0" fontId="2" fillId="0" borderId="7" xfId="0" applyFont="1" applyBorder="1" applyAlignment="1" applyProtection="1">
      <alignment wrapText="1"/>
      <protection locked="0"/>
    </xf>
    <xf numFmtId="44" fontId="0" fillId="0" borderId="9" xfId="1" applyFont="1" applyFill="1" applyBorder="1" applyProtection="1"/>
    <xf numFmtId="9" fontId="0" fillId="0" borderId="7" xfId="1" applyNumberFormat="1" applyFont="1" applyFill="1" applyBorder="1" applyProtection="1"/>
    <xf numFmtId="9" fontId="0" fillId="0" borderId="14" xfId="1" applyNumberFormat="1" applyFont="1" applyFill="1" applyBorder="1" applyProtection="1"/>
    <xf numFmtId="9" fontId="2" fillId="0" borderId="7" xfId="1" applyNumberFormat="1" applyFont="1" applyBorder="1" applyProtection="1"/>
    <xf numFmtId="164" fontId="2" fillId="0" borderId="3" xfId="1" applyNumberFormat="1" applyFont="1" applyBorder="1" applyProtection="1"/>
    <xf numFmtId="44" fontId="0" fillId="0" borderId="1" xfId="1" applyFont="1" applyBorder="1" applyProtection="1">
      <protection locked="0"/>
    </xf>
    <xf numFmtId="164" fontId="0" fillId="0" borderId="12" xfId="1" applyNumberFormat="1" applyFont="1" applyFill="1" applyBorder="1" applyProtection="1"/>
    <xf numFmtId="164" fontId="0" fillId="0" borderId="10" xfId="1" applyNumberFormat="1" applyFont="1" applyFill="1" applyBorder="1" applyProtection="1"/>
    <xf numFmtId="44" fontId="2" fillId="0" borderId="16" xfId="1" applyFont="1" applyFill="1" applyBorder="1" applyProtection="1">
      <protection locked="0"/>
    </xf>
    <xf numFmtId="44" fontId="11" fillId="0" borderId="1" xfId="0" applyNumberFormat="1" applyFont="1" applyBorder="1" applyAlignment="1">
      <alignment wrapText="1"/>
    </xf>
    <xf numFmtId="0" fontId="0" fillId="0" borderId="1" xfId="0" applyBorder="1" applyAlignment="1" applyProtection="1">
      <alignment horizontal="left" wrapText="1" indent="3"/>
      <protection locked="0"/>
    </xf>
    <xf numFmtId="0" fontId="13" fillId="0" borderId="1" xfId="0" applyFont="1" applyBorder="1" applyAlignment="1">
      <alignment horizontal="center" vertical="center" wrapText="1"/>
    </xf>
    <xf numFmtId="164" fontId="2" fillId="3" borderId="1" xfId="1" applyNumberFormat="1" applyFont="1" applyFill="1" applyBorder="1" applyProtection="1"/>
    <xf numFmtId="0" fontId="2" fillId="3" borderId="1" xfId="0" applyFont="1" applyFill="1" applyBorder="1" applyAlignment="1" applyProtection="1">
      <alignment horizontal="left" wrapText="1" indent="3"/>
      <protection locked="0"/>
    </xf>
    <xf numFmtId="0" fontId="2" fillId="3" borderId="1" xfId="0" applyFont="1" applyFill="1" applyBorder="1" applyAlignment="1">
      <alignment wrapText="1"/>
    </xf>
    <xf numFmtId="164" fontId="2" fillId="3" borderId="1" xfId="1" applyNumberFormat="1" applyFont="1" applyFill="1" applyBorder="1" applyProtection="1">
      <protection locked="0"/>
    </xf>
    <xf numFmtId="164" fontId="2" fillId="4" borderId="1" xfId="1" applyNumberFormat="1" applyFont="1" applyFill="1" applyBorder="1" applyProtection="1"/>
    <xf numFmtId="164" fontId="0" fillId="0" borderId="1" xfId="1" applyNumberFormat="1" applyFont="1" applyBorder="1" applyAlignment="1" applyProtection="1">
      <alignment wrapText="1"/>
      <protection locked="0"/>
    </xf>
    <xf numFmtId="164" fontId="2" fillId="0" borderId="1" xfId="1" applyNumberFormat="1" applyFont="1" applyBorder="1" applyAlignment="1" applyProtection="1">
      <alignment wrapText="1"/>
    </xf>
    <xf numFmtId="43" fontId="0" fillId="0" borderId="1" xfId="6" applyFont="1" applyBorder="1" applyProtection="1">
      <protection locked="0"/>
    </xf>
    <xf numFmtId="0" fontId="2" fillId="3" borderId="1" xfId="0" applyFont="1" applyFill="1" applyBorder="1" applyProtection="1">
      <protection locked="0"/>
    </xf>
    <xf numFmtId="164" fontId="2" fillId="3" borderId="1" xfId="0" applyNumberFormat="1" applyFont="1" applyFill="1" applyBorder="1" applyProtection="1">
      <protection locked="0"/>
    </xf>
    <xf numFmtId="43" fontId="0" fillId="0" borderId="1" xfId="6" applyFont="1" applyFill="1" applyBorder="1" applyProtection="1">
      <protection locked="0"/>
    </xf>
    <xf numFmtId="0" fontId="14" fillId="5" borderId="1" xfId="0" applyFont="1" applyFill="1" applyBorder="1" applyAlignment="1" applyProtection="1">
      <alignment horizontal="left" wrapText="1" indent="3"/>
      <protection locked="0"/>
    </xf>
    <xf numFmtId="0" fontId="14" fillId="5" borderId="1" xfId="0" applyFont="1" applyFill="1" applyBorder="1" applyAlignment="1">
      <alignment wrapText="1"/>
    </xf>
    <xf numFmtId="164" fontId="14" fillId="5" borderId="1" xfId="1" applyNumberFormat="1" applyFont="1" applyFill="1" applyBorder="1" applyProtection="1">
      <protection locked="0"/>
    </xf>
    <xf numFmtId="164" fontId="14" fillId="5" borderId="1" xfId="1" applyNumberFormat="1" applyFont="1" applyFill="1" applyBorder="1" applyProtection="1"/>
    <xf numFmtId="44" fontId="2" fillId="0" borderId="14" xfId="1" applyFont="1" applyFill="1" applyBorder="1" applyProtection="1"/>
    <xf numFmtId="0" fontId="14" fillId="6" borderId="6" xfId="0" applyFont="1" applyFill="1" applyBorder="1" applyAlignment="1" applyProtection="1">
      <alignment wrapText="1"/>
      <protection locked="0"/>
    </xf>
    <xf numFmtId="164" fontId="14" fillId="6" borderId="15" xfId="1" applyNumberFormat="1" applyFont="1" applyFill="1" applyBorder="1" applyProtection="1"/>
    <xf numFmtId="0" fontId="0" fillId="0" borderId="0" xfId="0" applyAlignment="1" applyProtection="1">
      <alignment wrapText="1"/>
      <protection locked="0"/>
    </xf>
    <xf numFmtId="0" fontId="0" fillId="0" borderId="0" xfId="0" applyProtection="1">
      <protection locked="0"/>
    </xf>
    <xf numFmtId="0" fontId="0" fillId="0" borderId="1" xfId="0" applyBorder="1" applyAlignment="1" applyProtection="1">
      <alignment wrapText="1"/>
      <protection locked="0"/>
    </xf>
    <xf numFmtId="0" fontId="0" fillId="0" borderId="1" xfId="0" applyBorder="1" applyAlignment="1">
      <alignment wrapText="1"/>
    </xf>
    <xf numFmtId="0" fontId="0" fillId="0" borderId="1" xfId="0" applyBorder="1" applyAlignment="1" applyProtection="1">
      <alignment horizontal="left" wrapText="1"/>
      <protection locked="0"/>
    </xf>
    <xf numFmtId="0" fontId="0" fillId="0" borderId="5" xfId="0" applyBorder="1" applyAlignment="1">
      <alignment wrapText="1"/>
    </xf>
    <xf numFmtId="0" fontId="0" fillId="0" borderId="7" xfId="0" applyBorder="1" applyAlignment="1" applyProtection="1">
      <alignment wrapText="1"/>
      <protection locked="0"/>
    </xf>
    <xf numFmtId="0" fontId="2" fillId="0" borderId="0" xfId="0" applyFont="1" applyAlignment="1" applyProtection="1">
      <alignment horizontal="left" vertical="center" indent="5"/>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7" fillId="0" borderId="1" xfId="0" applyFont="1" applyBorder="1"/>
    <xf numFmtId="0" fontId="7" fillId="0" borderId="3" xfId="0" applyFont="1" applyBorder="1"/>
    <xf numFmtId="0" fontId="8" fillId="0" borderId="16" xfId="0" applyFont="1" applyBorder="1"/>
    <xf numFmtId="0" fontId="15" fillId="6" borderId="16" xfId="0" applyFont="1" applyFill="1" applyBorder="1"/>
    <xf numFmtId="44" fontId="14" fillId="6" borderId="16" xfId="1" applyFont="1" applyFill="1" applyBorder="1" applyProtection="1">
      <protection locked="0"/>
    </xf>
    <xf numFmtId="0" fontId="8" fillId="3" borderId="3" xfId="0" applyFont="1" applyFill="1" applyBorder="1"/>
    <xf numFmtId="44" fontId="2" fillId="3" borderId="3" xfId="1" applyFont="1" applyFill="1" applyBorder="1" applyProtection="1">
      <protection locked="0"/>
    </xf>
    <xf numFmtId="0" fontId="7" fillId="0" borderId="1" xfId="0" applyFont="1" applyBorder="1" applyProtection="1">
      <protection locked="0"/>
    </xf>
    <xf numFmtId="44" fontId="12" fillId="0" borderId="1" xfId="1" applyFont="1" applyFill="1" applyBorder="1" applyAlignment="1" applyProtection="1">
      <protection locked="0"/>
    </xf>
    <xf numFmtId="43" fontId="0" fillId="0" borderId="3" xfId="6" applyFont="1" applyBorder="1" applyProtection="1">
      <protection locked="0"/>
    </xf>
    <xf numFmtId="165" fontId="0" fillId="0" borderId="1" xfId="1" applyNumberFormat="1" applyFont="1" applyFill="1" applyBorder="1" applyAlignment="1" applyProtection="1">
      <alignment horizontal="left"/>
      <protection locked="0"/>
    </xf>
    <xf numFmtId="0" fontId="16" fillId="0" borderId="0" xfId="0" applyFont="1" applyProtection="1">
      <protection locked="0"/>
    </xf>
    <xf numFmtId="0" fontId="7" fillId="0" borderId="7" xfId="0" applyFont="1" applyBorder="1"/>
    <xf numFmtId="44" fontId="12" fillId="0" borderId="7" xfId="1" applyFont="1" applyFill="1" applyBorder="1" applyAlignment="1" applyProtection="1">
      <protection locked="0"/>
    </xf>
    <xf numFmtId="44" fontId="0" fillId="0" borderId="7" xfId="1" applyFont="1" applyBorder="1" applyProtection="1">
      <protection locked="0"/>
    </xf>
    <xf numFmtId="0" fontId="8" fillId="0" borderId="25" xfId="0" applyFont="1" applyBorder="1" applyAlignment="1" applyProtection="1">
      <alignment vertical="center"/>
      <protection locked="0"/>
    </xf>
    <xf numFmtId="0" fontId="8" fillId="0" borderId="25" xfId="0" applyFont="1" applyBorder="1" applyAlignment="1">
      <alignment vertical="center" wrapText="1"/>
    </xf>
    <xf numFmtId="44" fontId="8" fillId="0" borderId="25" xfId="1" applyFont="1" applyBorder="1" applyAlignment="1" applyProtection="1">
      <alignment horizontal="center" vertical="center"/>
      <protection locked="0"/>
    </xf>
    <xf numFmtId="0" fontId="17" fillId="0" borderId="1" xfId="0" applyFont="1" applyBorder="1" applyAlignment="1">
      <alignment horizontal="center" wrapText="1"/>
    </xf>
    <xf numFmtId="164" fontId="1" fillId="7" borderId="1" xfId="1" applyNumberFormat="1" applyFont="1" applyFill="1" applyBorder="1" applyProtection="1"/>
    <xf numFmtId="0" fontId="18" fillId="0" borderId="0" xfId="0" applyFont="1" applyProtection="1">
      <protection locked="0"/>
    </xf>
    <xf numFmtId="0" fontId="18" fillId="0" borderId="0" xfId="0" applyFont="1"/>
    <xf numFmtId="44" fontId="0" fillId="0" borderId="1" xfId="1" applyFont="1" applyFill="1" applyBorder="1" applyAlignment="1" applyProtection="1">
      <alignment horizontal="left"/>
      <protection locked="0"/>
    </xf>
    <xf numFmtId="0" fontId="12" fillId="0" borderId="1" xfId="0" applyFont="1" applyBorder="1" applyAlignment="1" applyProtection="1">
      <alignment horizontal="left" wrapText="1" indent="3"/>
      <protection locked="0"/>
    </xf>
    <xf numFmtId="0" fontId="19" fillId="0" borderId="1" xfId="0" applyFont="1" applyBorder="1" applyAlignment="1" applyProtection="1">
      <alignment horizontal="center" wrapText="1"/>
      <protection locked="0"/>
    </xf>
    <xf numFmtId="0" fontId="0" fillId="0" borderId="13" xfId="0" applyBorder="1" applyAlignment="1" applyProtection="1">
      <alignment wrapText="1"/>
      <protection locked="0"/>
    </xf>
    <xf numFmtId="0" fontId="17" fillId="0" borderId="13" xfId="0" applyFont="1" applyBorder="1" applyAlignment="1">
      <alignment wrapText="1"/>
    </xf>
    <xf numFmtId="0" fontId="17" fillId="0" borderId="1" xfId="0" applyFont="1" applyBorder="1" applyAlignment="1">
      <alignment wrapText="1"/>
    </xf>
    <xf numFmtId="0" fontId="8" fillId="0" borderId="3" xfId="0" applyFont="1" applyBorder="1"/>
    <xf numFmtId="166" fontId="0" fillId="0" borderId="1" xfId="6" applyNumberFormat="1" applyFont="1" applyBorder="1" applyProtection="1">
      <protection locked="0"/>
    </xf>
    <xf numFmtId="0" fontId="2" fillId="4" borderId="1" xfId="0" applyFont="1" applyFill="1" applyBorder="1" applyAlignment="1" applyProtection="1">
      <alignment horizontal="left" wrapText="1" indent="3"/>
      <protection locked="0"/>
    </xf>
    <xf numFmtId="0" fontId="2" fillId="4" borderId="1" xfId="0" applyFont="1" applyFill="1" applyBorder="1" applyAlignment="1">
      <alignment wrapText="1"/>
    </xf>
    <xf numFmtId="164" fontId="2" fillId="4" borderId="1" xfId="1" applyNumberFormat="1" applyFont="1" applyFill="1" applyBorder="1" applyProtection="1">
      <protection locked="0"/>
    </xf>
    <xf numFmtId="166" fontId="0" fillId="0" borderId="1" xfId="6" applyNumberFormat="1" applyFont="1" applyFill="1" applyBorder="1" applyProtection="1">
      <protection locked="0"/>
    </xf>
    <xf numFmtId="0" fontId="14" fillId="6" borderId="8" xfId="0" applyFont="1" applyFill="1" applyBorder="1" applyAlignment="1" applyProtection="1">
      <alignment wrapText="1"/>
      <protection locked="0"/>
    </xf>
    <xf numFmtId="164" fontId="14" fillId="6" borderId="8" xfId="1" applyNumberFormat="1" applyFont="1" applyFill="1" applyBorder="1" applyProtection="1"/>
    <xf numFmtId="44" fontId="2" fillId="0" borderId="3" xfId="1" applyFont="1" applyBorder="1" applyProtection="1">
      <protection locked="0"/>
    </xf>
    <xf numFmtId="165" fontId="0" fillId="0" borderId="7" xfId="1" applyNumberFormat="1" applyFont="1" applyFill="1" applyBorder="1" applyAlignment="1" applyProtection="1">
      <alignment horizontal="center"/>
      <protection locked="0"/>
    </xf>
    <xf numFmtId="165" fontId="0" fillId="0" borderId="1" xfId="1" applyNumberFormat="1" applyFont="1" applyFill="1" applyBorder="1" applyAlignment="1" applyProtection="1">
      <alignment horizontal="center"/>
      <protection locked="0"/>
    </xf>
    <xf numFmtId="0" fontId="17" fillId="8" borderId="13" xfId="0" applyFont="1" applyFill="1" applyBorder="1" applyAlignment="1">
      <alignment wrapText="1"/>
    </xf>
    <xf numFmtId="4" fontId="0" fillId="8" borderId="1" xfId="1" applyNumberFormat="1" applyFont="1" applyFill="1" applyBorder="1" applyProtection="1">
      <protection locked="0"/>
    </xf>
    <xf numFmtId="4" fontId="0" fillId="4" borderId="1" xfId="1" applyNumberFormat="1" applyFont="1" applyFill="1" applyBorder="1" applyProtection="1">
      <protection locked="0"/>
    </xf>
    <xf numFmtId="4" fontId="0" fillId="8" borderId="1" xfId="6" applyNumberFormat="1" applyFont="1" applyFill="1" applyBorder="1" applyProtection="1">
      <protection locked="0"/>
    </xf>
    <xf numFmtId="4" fontId="2" fillId="3" borderId="1" xfId="1" applyNumberFormat="1" applyFont="1" applyFill="1" applyBorder="1" applyProtection="1">
      <protection locked="0"/>
    </xf>
    <xf numFmtId="4" fontId="0" fillId="0" borderId="1" xfId="1" applyNumberFormat="1" applyFont="1" applyFill="1" applyBorder="1" applyProtection="1">
      <protection locked="0"/>
    </xf>
    <xf numFmtId="4" fontId="2" fillId="3" borderId="1" xfId="0" applyNumberFormat="1" applyFont="1" applyFill="1" applyBorder="1" applyProtection="1">
      <protection locked="0"/>
    </xf>
    <xf numFmtId="4" fontId="14" fillId="5" borderId="1" xfId="1" applyNumberFormat="1" applyFont="1" applyFill="1" applyBorder="1" applyProtection="1">
      <protection locked="0"/>
    </xf>
    <xf numFmtId="4" fontId="14" fillId="6" borderId="8" xfId="1" applyNumberFormat="1" applyFont="1" applyFill="1" applyBorder="1" applyProtection="1"/>
    <xf numFmtId="4" fontId="14" fillId="6" borderId="15" xfId="1" applyNumberFormat="1" applyFont="1" applyFill="1" applyBorder="1" applyProtection="1"/>
    <xf numFmtId="4" fontId="17" fillId="8" borderId="1" xfId="0" applyNumberFormat="1" applyFont="1" applyFill="1" applyBorder="1" applyAlignment="1">
      <alignment wrapText="1"/>
    </xf>
    <xf numFmtId="4" fontId="2" fillId="8" borderId="3" xfId="1" applyNumberFormat="1" applyFont="1" applyFill="1" applyBorder="1" applyProtection="1">
      <protection locked="0"/>
    </xf>
    <xf numFmtId="4" fontId="14" fillId="6" borderId="16" xfId="1" applyNumberFormat="1" applyFont="1" applyFill="1" applyBorder="1" applyProtection="1">
      <protection locked="0"/>
    </xf>
    <xf numFmtId="4" fontId="0" fillId="0" borderId="0" xfId="1" applyNumberFormat="1" applyFont="1" applyProtection="1">
      <protection locked="0"/>
    </xf>
    <xf numFmtId="49" fontId="17" fillId="8" borderId="1" xfId="0" applyNumberFormat="1" applyFont="1" applyFill="1" applyBorder="1" applyAlignment="1">
      <alignment wrapText="1"/>
    </xf>
    <xf numFmtId="4" fontId="14" fillId="3" borderId="1" xfId="1" applyNumberFormat="1" applyFont="1" applyFill="1" applyBorder="1" applyProtection="1">
      <protection locked="0"/>
    </xf>
    <xf numFmtId="0" fontId="2" fillId="0" borderId="29" xfId="0" applyFont="1" applyBorder="1" applyAlignment="1" applyProtection="1">
      <alignment horizontal="left" vertical="center" indent="5"/>
      <protection locked="0"/>
    </xf>
    <xf numFmtId="0" fontId="2" fillId="0" borderId="32" xfId="0" applyFont="1" applyBorder="1" applyAlignment="1" applyProtection="1">
      <alignment horizontal="left" vertical="center" indent="5"/>
      <protection locked="0"/>
    </xf>
    <xf numFmtId="0" fontId="25" fillId="0" borderId="0" xfId="0" applyFont="1" applyAlignment="1" applyProtection="1">
      <alignment wrapText="1"/>
      <protection locked="0"/>
    </xf>
    <xf numFmtId="4" fontId="2" fillId="0" borderId="35" xfId="0" applyNumberFormat="1" applyFont="1" applyBorder="1" applyAlignment="1" applyProtection="1">
      <alignment horizontal="center" vertical="center" wrapText="1"/>
      <protection locked="0"/>
    </xf>
    <xf numFmtId="4" fontId="2" fillId="0" borderId="16" xfId="0" applyNumberFormat="1" applyFont="1" applyBorder="1" applyAlignment="1" applyProtection="1">
      <alignment horizontal="center" vertical="center" wrapText="1"/>
      <protection locked="0"/>
    </xf>
    <xf numFmtId="4" fontId="2" fillId="0" borderId="36" xfId="0" applyNumberFormat="1" applyFont="1" applyBorder="1" applyAlignment="1" applyProtection="1">
      <alignment horizontal="center" vertical="center"/>
      <protection locked="0"/>
    </xf>
    <xf numFmtId="4" fontId="2" fillId="3" borderId="38" xfId="1" applyNumberFormat="1" applyFont="1" applyFill="1" applyBorder="1" applyProtection="1"/>
    <xf numFmtId="4" fontId="0" fillId="8" borderId="37" xfId="1" applyNumberFormat="1" applyFont="1" applyFill="1" applyBorder="1" applyProtection="1">
      <protection locked="0"/>
    </xf>
    <xf numFmtId="4" fontId="2" fillId="4" borderId="38" xfId="1" applyNumberFormat="1" applyFont="1" applyFill="1" applyBorder="1" applyProtection="1"/>
    <xf numFmtId="4" fontId="0" fillId="4" borderId="37" xfId="1" applyNumberFormat="1" applyFont="1" applyFill="1" applyBorder="1" applyProtection="1">
      <protection locked="0"/>
    </xf>
    <xf numFmtId="4" fontId="0" fillId="8" borderId="37" xfId="6" applyNumberFormat="1" applyFont="1" applyFill="1" applyBorder="1" applyProtection="1">
      <protection locked="0"/>
    </xf>
    <xf numFmtId="4" fontId="14" fillId="3" borderId="37" xfId="1" applyNumberFormat="1" applyFont="1" applyFill="1" applyBorder="1" applyProtection="1">
      <protection locked="0"/>
    </xf>
    <xf numFmtId="4" fontId="14" fillId="3" borderId="38" xfId="1" applyNumberFormat="1" applyFont="1" applyFill="1" applyBorder="1" applyProtection="1"/>
    <xf numFmtId="4" fontId="0" fillId="0" borderId="37" xfId="1" applyNumberFormat="1" applyFont="1" applyFill="1" applyBorder="1" applyProtection="1">
      <protection locked="0"/>
    </xf>
    <xf numFmtId="4" fontId="2" fillId="0" borderId="38" xfId="1" applyNumberFormat="1" applyFont="1" applyBorder="1" applyProtection="1"/>
    <xf numFmtId="4" fontId="2" fillId="3" borderId="37" xfId="1" applyNumberFormat="1" applyFont="1" applyFill="1" applyBorder="1" applyProtection="1">
      <protection locked="0"/>
    </xf>
    <xf numFmtId="4" fontId="2" fillId="3" borderId="37" xfId="0" applyNumberFormat="1" applyFont="1" applyFill="1" applyBorder="1" applyProtection="1">
      <protection locked="0"/>
    </xf>
    <xf numFmtId="4" fontId="2" fillId="3" borderId="38" xfId="0" applyNumberFormat="1" applyFont="1" applyFill="1" applyBorder="1" applyProtection="1">
      <protection locked="0"/>
    </xf>
    <xf numFmtId="4" fontId="14" fillId="5" borderId="37" xfId="1" applyNumberFormat="1" applyFont="1" applyFill="1" applyBorder="1" applyProtection="1">
      <protection locked="0"/>
    </xf>
    <xf numFmtId="4" fontId="14" fillId="5" borderId="38" xfId="1" applyNumberFormat="1" applyFont="1" applyFill="1" applyBorder="1" applyProtection="1"/>
    <xf numFmtId="4" fontId="14" fillId="6" borderId="6" xfId="1" applyNumberFormat="1" applyFont="1" applyFill="1" applyBorder="1" applyProtection="1"/>
    <xf numFmtId="0" fontId="2" fillId="0" borderId="41" xfId="0" applyFont="1" applyBorder="1" applyAlignment="1" applyProtection="1">
      <alignment vertical="center"/>
      <protection locked="0"/>
    </xf>
    <xf numFmtId="0" fontId="12" fillId="8" borderId="37" xfId="0" applyFont="1" applyFill="1" applyBorder="1" applyAlignment="1" applyProtection="1">
      <alignment horizontal="left" wrapText="1" indent="3"/>
      <protection locked="0"/>
    </xf>
    <xf numFmtId="0" fontId="0" fillId="4" borderId="37" xfId="0" applyFill="1" applyBorder="1" applyAlignment="1" applyProtection="1">
      <alignment horizontal="left" wrapText="1" indent="3"/>
      <protection locked="0"/>
    </xf>
    <xf numFmtId="0" fontId="14" fillId="3" borderId="37" xfId="0" applyFont="1" applyFill="1" applyBorder="1" applyAlignment="1" applyProtection="1">
      <alignment horizontal="left" wrapText="1" indent="3"/>
      <protection locked="0"/>
    </xf>
    <xf numFmtId="0" fontId="2" fillId="3" borderId="37" xfId="0" applyFont="1" applyFill="1" applyBorder="1" applyAlignment="1" applyProtection="1">
      <alignment horizontal="left" wrapText="1" indent="3"/>
      <protection locked="0"/>
    </xf>
    <xf numFmtId="0" fontId="2" fillId="3" borderId="37" xfId="0" applyFont="1" applyFill="1" applyBorder="1" applyProtection="1">
      <protection locked="0"/>
    </xf>
    <xf numFmtId="0" fontId="14" fillId="5" borderId="37" xfId="0" applyFont="1" applyFill="1" applyBorder="1" applyAlignment="1" applyProtection="1">
      <alignment horizontal="left" wrapText="1" indent="3"/>
      <protection locked="0"/>
    </xf>
    <xf numFmtId="0" fontId="2" fillId="0" borderId="37" xfId="0" applyFont="1" applyBorder="1" applyAlignment="1" applyProtection="1">
      <alignment horizontal="left" wrapText="1"/>
      <protection locked="0"/>
    </xf>
    <xf numFmtId="0" fontId="0" fillId="8" borderId="37" xfId="0" applyFill="1" applyBorder="1" applyAlignment="1" applyProtection="1">
      <alignment horizontal="left" wrapText="1" indent="3"/>
      <protection locked="0"/>
    </xf>
    <xf numFmtId="0" fontId="0" fillId="8" borderId="37" xfId="0" applyFill="1" applyBorder="1" applyAlignment="1" applyProtection="1">
      <alignment wrapText="1"/>
      <protection locked="0"/>
    </xf>
    <xf numFmtId="0" fontId="2" fillId="0" borderId="37" xfId="0" applyFont="1" applyBorder="1" applyAlignment="1" applyProtection="1">
      <alignment wrapText="1"/>
      <protection locked="0"/>
    </xf>
    <xf numFmtId="4" fontId="2" fillId="9" borderId="37" xfId="1" applyNumberFormat="1" applyFont="1" applyFill="1" applyBorder="1" applyProtection="1">
      <protection locked="0"/>
    </xf>
    <xf numFmtId="4" fontId="2" fillId="9" borderId="1" xfId="1" applyNumberFormat="1" applyFont="1" applyFill="1" applyBorder="1" applyProtection="1">
      <protection locked="0"/>
    </xf>
    <xf numFmtId="4" fontId="2" fillId="9" borderId="38" xfId="1" applyNumberFormat="1" applyFont="1" applyFill="1" applyBorder="1" applyProtection="1"/>
    <xf numFmtId="0" fontId="0" fillId="9" borderId="0" xfId="0" applyFill="1" applyProtection="1">
      <protection locked="0"/>
    </xf>
    <xf numFmtId="0" fontId="2" fillId="9" borderId="37" xfId="0" applyFont="1" applyFill="1" applyBorder="1" applyAlignment="1" applyProtection="1">
      <alignment wrapText="1"/>
      <protection locked="0"/>
    </xf>
    <xf numFmtId="0" fontId="2" fillId="9" borderId="37" xfId="0" applyFont="1" applyFill="1" applyBorder="1" applyAlignment="1" applyProtection="1">
      <alignment horizontal="left" wrapText="1"/>
      <protection locked="0"/>
    </xf>
    <xf numFmtId="4" fontId="2" fillId="9" borderId="38" xfId="1" applyNumberFormat="1" applyFont="1" applyFill="1" applyBorder="1" applyAlignment="1" applyProtection="1">
      <alignment wrapText="1"/>
    </xf>
    <xf numFmtId="4" fontId="2" fillId="9" borderId="37" xfId="1" applyNumberFormat="1" applyFont="1" applyFill="1" applyBorder="1" applyAlignment="1" applyProtection="1">
      <alignment wrapText="1"/>
      <protection locked="0"/>
    </xf>
    <xf numFmtId="4" fontId="2" fillId="9" borderId="1" xfId="1" applyNumberFormat="1" applyFont="1" applyFill="1" applyBorder="1" applyAlignment="1" applyProtection="1">
      <alignment wrapText="1"/>
      <protection locked="0"/>
    </xf>
    <xf numFmtId="0" fontId="2" fillId="9" borderId="0" xfId="0" applyFont="1" applyFill="1" applyProtection="1">
      <protection locked="0"/>
    </xf>
    <xf numFmtId="4" fontId="0" fillId="8" borderId="39" xfId="1" applyNumberFormat="1" applyFont="1" applyFill="1" applyBorder="1" applyProtection="1">
      <protection locked="0"/>
    </xf>
    <xf numFmtId="4" fontId="0" fillId="8" borderId="5" xfId="1" applyNumberFormat="1" applyFont="1" applyFill="1" applyBorder="1" applyProtection="1">
      <protection locked="0"/>
    </xf>
    <xf numFmtId="0" fontId="30" fillId="0" borderId="0" xfId="0" applyFont="1" applyAlignment="1" applyProtection="1">
      <alignment wrapText="1"/>
      <protection locked="0"/>
    </xf>
    <xf numFmtId="0" fontId="30" fillId="4" borderId="1" xfId="0" applyFont="1" applyFill="1" applyBorder="1" applyAlignment="1">
      <alignment wrapText="1"/>
    </xf>
    <xf numFmtId="0" fontId="31" fillId="3" borderId="1" xfId="0" applyFont="1" applyFill="1" applyBorder="1" applyAlignment="1">
      <alignment wrapText="1"/>
    </xf>
    <xf numFmtId="0" fontId="31" fillId="3" borderId="1" xfId="0" applyFont="1" applyFill="1" applyBorder="1" applyProtection="1">
      <protection locked="0"/>
    </xf>
    <xf numFmtId="0" fontId="30" fillId="0" borderId="1" xfId="0" applyFont="1" applyBorder="1" applyAlignment="1" applyProtection="1">
      <alignment wrapText="1"/>
      <protection locked="0"/>
    </xf>
    <xf numFmtId="0" fontId="31" fillId="5" borderId="1" xfId="0" applyFont="1" applyFill="1" applyBorder="1" applyAlignment="1">
      <alignment wrapText="1"/>
    </xf>
    <xf numFmtId="0" fontId="30" fillId="8" borderId="5" xfId="0" applyFont="1" applyFill="1" applyBorder="1" applyAlignment="1">
      <alignment wrapText="1"/>
    </xf>
    <xf numFmtId="0" fontId="30" fillId="6" borderId="8" xfId="0" applyFont="1" applyFill="1" applyBorder="1" applyAlignment="1" applyProtection="1">
      <alignment wrapText="1"/>
      <protection locked="0"/>
    </xf>
    <xf numFmtId="4" fontId="0" fillId="0" borderId="25" xfId="1" applyNumberFormat="1" applyFont="1" applyFill="1" applyBorder="1" applyAlignment="1" applyProtection="1">
      <alignment horizontal="left"/>
      <protection locked="0"/>
    </xf>
    <xf numFmtId="4" fontId="0" fillId="0" borderId="47" xfId="1" applyNumberFormat="1" applyFont="1" applyBorder="1" applyProtection="1">
      <protection locked="0"/>
    </xf>
    <xf numFmtId="4" fontId="2" fillId="5" borderId="40" xfId="1" applyNumberFormat="1" applyFont="1" applyFill="1" applyBorder="1" applyProtection="1"/>
    <xf numFmtId="4" fontId="8" fillId="0" borderId="8" xfId="1" applyNumberFormat="1" applyFont="1" applyBorder="1" applyAlignment="1" applyProtection="1">
      <alignment horizontal="center" vertical="center"/>
      <protection locked="0"/>
    </xf>
    <xf numFmtId="4" fontId="8" fillId="0" borderId="15" xfId="1" applyNumberFormat="1" applyFont="1" applyBorder="1" applyAlignment="1" applyProtection="1">
      <alignment horizontal="center" vertical="center"/>
      <protection locked="0"/>
    </xf>
    <xf numFmtId="4" fontId="0" fillId="8" borderId="42" xfId="1" applyNumberFormat="1" applyFont="1" applyFill="1" applyBorder="1" applyProtection="1">
      <protection locked="0"/>
    </xf>
    <xf numFmtId="4" fontId="0" fillId="8" borderId="38" xfId="6" applyNumberFormat="1" applyFont="1" applyFill="1" applyBorder="1" applyProtection="1">
      <protection locked="0"/>
    </xf>
    <xf numFmtId="4" fontId="0" fillId="8" borderId="40" xfId="6" applyNumberFormat="1" applyFont="1" applyFill="1" applyBorder="1" applyProtection="1">
      <protection locked="0"/>
    </xf>
    <xf numFmtId="0" fontId="8" fillId="3" borderId="46" xfId="0" applyFont="1" applyFill="1" applyBorder="1"/>
    <xf numFmtId="0" fontId="31" fillId="3" borderId="19" xfId="0" applyFont="1" applyFill="1" applyBorder="1"/>
    <xf numFmtId="4" fontId="2" fillId="3" borderId="47" xfId="1" applyNumberFormat="1" applyFont="1" applyFill="1" applyBorder="1" applyProtection="1">
      <protection locked="0"/>
    </xf>
    <xf numFmtId="0" fontId="7" fillId="8" borderId="41" xfId="0" applyFont="1" applyFill="1" applyBorder="1"/>
    <xf numFmtId="0" fontId="7" fillId="8" borderId="37" xfId="0" applyFont="1" applyFill="1" applyBorder="1"/>
    <xf numFmtId="0" fontId="7" fillId="8" borderId="48" xfId="0" applyFont="1" applyFill="1" applyBorder="1"/>
    <xf numFmtId="0" fontId="7" fillId="8" borderId="37" xfId="0" applyFont="1" applyFill="1" applyBorder="1" applyProtection="1">
      <protection locked="0"/>
    </xf>
    <xf numFmtId="0" fontId="28" fillId="3" borderId="19" xfId="0" applyFont="1" applyFill="1" applyBorder="1"/>
    <xf numFmtId="0" fontId="8" fillId="8" borderId="3" xfId="0" applyFont="1" applyFill="1" applyBorder="1" applyAlignment="1">
      <alignment vertical="center"/>
    </xf>
    <xf numFmtId="9" fontId="34" fillId="0" borderId="39" xfId="7" applyFont="1" applyFill="1" applyBorder="1" applyProtection="1"/>
    <xf numFmtId="9" fontId="34" fillId="0" borderId="5" xfId="7" applyFont="1" applyFill="1" applyBorder="1" applyProtection="1"/>
    <xf numFmtId="9" fontId="34" fillId="0" borderId="52" xfId="7" applyFont="1" applyBorder="1" applyProtection="1"/>
    <xf numFmtId="4" fontId="0" fillId="0" borderId="46" xfId="1" applyNumberFormat="1" applyFont="1" applyFill="1" applyBorder="1" applyAlignment="1" applyProtection="1">
      <alignment horizontal="left"/>
      <protection locked="0"/>
    </xf>
    <xf numFmtId="0" fontId="24" fillId="8" borderId="19" xfId="0" applyFont="1" applyFill="1" applyBorder="1" applyAlignment="1" applyProtection="1">
      <alignment vertical="center"/>
      <protection locked="0"/>
    </xf>
    <xf numFmtId="0" fontId="24" fillId="8" borderId="25" xfId="0" applyFont="1" applyFill="1" applyBorder="1" applyAlignment="1" applyProtection="1">
      <alignment vertical="center"/>
      <protection locked="0"/>
    </xf>
    <xf numFmtId="0" fontId="20" fillId="0" borderId="51" xfId="0" applyFont="1" applyBorder="1" applyProtection="1">
      <protection locked="0"/>
    </xf>
    <xf numFmtId="0" fontId="20" fillId="0" borderId="26" xfId="0" applyFont="1" applyBorder="1" applyProtection="1">
      <protection locked="0"/>
    </xf>
    <xf numFmtId="4" fontId="11" fillId="0" borderId="31" xfId="1" applyNumberFormat="1" applyFont="1" applyFill="1" applyBorder="1" applyProtection="1"/>
    <xf numFmtId="0" fontId="36" fillId="0" borderId="0" xfId="0" applyFont="1" applyProtection="1">
      <protection locked="0"/>
    </xf>
    <xf numFmtId="0" fontId="11" fillId="0" borderId="0" xfId="0" applyFont="1" applyProtection="1">
      <protection locked="0"/>
    </xf>
    <xf numFmtId="4" fontId="20" fillId="8" borderId="44" xfId="1" applyNumberFormat="1" applyFont="1" applyFill="1" applyBorder="1" applyProtection="1"/>
    <xf numFmtId="0" fontId="29" fillId="0" borderId="0" xfId="0" applyFont="1" applyProtection="1">
      <protection locked="0"/>
    </xf>
    <xf numFmtId="10" fontId="20" fillId="5" borderId="44" xfId="1" applyNumberFormat="1" applyFont="1" applyFill="1" applyBorder="1" applyProtection="1"/>
    <xf numFmtId="4" fontId="25" fillId="8" borderId="7" xfId="1" applyNumberFormat="1" applyFont="1" applyFill="1" applyBorder="1" applyAlignment="1" applyProtection="1">
      <protection locked="0"/>
    </xf>
    <xf numFmtId="165" fontId="25" fillId="8" borderId="7" xfId="1" applyNumberFormat="1" applyFont="1" applyFill="1" applyBorder="1" applyAlignment="1" applyProtection="1">
      <protection locked="0"/>
    </xf>
    <xf numFmtId="4" fontId="25" fillId="8" borderId="1" xfId="1" applyNumberFormat="1" applyFont="1" applyFill="1" applyBorder="1" applyAlignment="1" applyProtection="1">
      <protection locked="0"/>
    </xf>
    <xf numFmtId="165" fontId="25" fillId="8" borderId="1" xfId="1" applyNumberFormat="1" applyFont="1" applyFill="1" applyBorder="1" applyAlignment="1" applyProtection="1">
      <protection locked="0"/>
    </xf>
    <xf numFmtId="165" fontId="25" fillId="8" borderId="1" xfId="1" applyNumberFormat="1" applyFont="1" applyFill="1" applyBorder="1" applyAlignment="1" applyProtection="1">
      <alignment horizontal="right"/>
      <protection locked="0"/>
    </xf>
    <xf numFmtId="4" fontId="25" fillId="8" borderId="1" xfId="0" applyNumberFormat="1" applyFont="1" applyFill="1" applyBorder="1" applyAlignment="1" applyProtection="1">
      <alignment wrapText="1"/>
      <protection locked="0"/>
    </xf>
    <xf numFmtId="165" fontId="25" fillId="8" borderId="1" xfId="0" applyNumberFormat="1" applyFont="1" applyFill="1" applyBorder="1" applyAlignment="1" applyProtection="1">
      <alignment wrapText="1"/>
      <protection locked="0"/>
    </xf>
    <xf numFmtId="9" fontId="34" fillId="0" borderId="49" xfId="7" applyFont="1" applyFill="1" applyBorder="1" applyProtection="1"/>
    <xf numFmtId="9" fontId="34" fillId="0" borderId="0" xfId="7" applyFont="1" applyFill="1" applyBorder="1" applyProtection="1"/>
    <xf numFmtId="9" fontId="34" fillId="0" borderId="50" xfId="7" applyFont="1" applyBorder="1" applyProtection="1"/>
    <xf numFmtId="0" fontId="30" fillId="4" borderId="13" xfId="0" applyFont="1" applyFill="1" applyBorder="1" applyAlignment="1" applyProtection="1">
      <alignment horizontal="left" wrapText="1" indent="3"/>
      <protection locked="0"/>
    </xf>
    <xf numFmtId="0" fontId="26" fillId="3" borderId="13" xfId="0" applyFont="1" applyFill="1" applyBorder="1" applyAlignment="1" applyProtection="1">
      <alignment horizontal="left" wrapText="1" indent="3"/>
      <protection locked="0"/>
    </xf>
    <xf numFmtId="0" fontId="17" fillId="3" borderId="13" xfId="0" applyFont="1" applyFill="1" applyBorder="1" applyAlignment="1" applyProtection="1">
      <alignment horizontal="left" wrapText="1"/>
      <protection locked="0"/>
    </xf>
    <xf numFmtId="0" fontId="26" fillId="3" borderId="13" xfId="0" applyFont="1" applyFill="1" applyBorder="1" applyProtection="1">
      <protection locked="0"/>
    </xf>
    <xf numFmtId="0" fontId="31" fillId="3" borderId="13" xfId="0" applyFont="1" applyFill="1" applyBorder="1" applyAlignment="1" applyProtection="1">
      <alignment horizontal="left" wrapText="1" indent="3"/>
      <protection locked="0"/>
    </xf>
    <xf numFmtId="0" fontId="17" fillId="3" borderId="13" xfId="0" applyFont="1" applyFill="1" applyBorder="1" applyAlignment="1">
      <alignment horizontal="left"/>
    </xf>
    <xf numFmtId="0" fontId="26" fillId="5" borderId="13" xfId="0" applyFont="1" applyFill="1" applyBorder="1" applyAlignment="1" applyProtection="1">
      <alignment horizontal="left" wrapText="1" indent="3"/>
      <protection locked="0"/>
    </xf>
    <xf numFmtId="0" fontId="17" fillId="0" borderId="13" xfId="0" applyFont="1" applyBorder="1" applyAlignment="1" applyProtection="1">
      <alignment horizontal="left"/>
      <protection locked="0"/>
    </xf>
    <xf numFmtId="0" fontId="31" fillId="8" borderId="0" xfId="0" applyFont="1" applyFill="1" applyAlignment="1" applyProtection="1">
      <alignment horizontal="left" wrapText="1"/>
      <protection locked="0"/>
    </xf>
    <xf numFmtId="0" fontId="26" fillId="6" borderId="23" xfId="0" applyFont="1" applyFill="1" applyBorder="1" applyAlignment="1" applyProtection="1">
      <alignment wrapText="1"/>
      <protection locked="0"/>
    </xf>
    <xf numFmtId="0" fontId="30" fillId="4" borderId="37" xfId="0" applyFont="1" applyFill="1" applyBorder="1" applyAlignment="1" applyProtection="1">
      <alignment horizontal="left" wrapText="1" indent="3"/>
      <protection locked="0"/>
    </xf>
    <xf numFmtId="0" fontId="30" fillId="4" borderId="38" xfId="0" applyFont="1" applyFill="1" applyBorder="1" applyAlignment="1">
      <alignment wrapText="1"/>
    </xf>
    <xf numFmtId="0" fontId="31" fillId="3" borderId="37" xfId="0" applyFont="1" applyFill="1" applyBorder="1" applyAlignment="1" applyProtection="1">
      <alignment horizontal="left" wrapText="1" indent="3"/>
      <protection locked="0"/>
    </xf>
    <xf numFmtId="0" fontId="31" fillId="3" borderId="38" xfId="0" applyFont="1" applyFill="1" applyBorder="1" applyAlignment="1">
      <alignment wrapText="1"/>
    </xf>
    <xf numFmtId="0" fontId="31" fillId="3" borderId="37" xfId="0" applyFont="1" applyFill="1" applyBorder="1" applyProtection="1">
      <protection locked="0"/>
    </xf>
    <xf numFmtId="0" fontId="31" fillId="3" borderId="38" xfId="0" applyFont="1" applyFill="1" applyBorder="1" applyProtection="1">
      <protection locked="0"/>
    </xf>
    <xf numFmtId="0" fontId="30" fillId="0" borderId="37" xfId="0" applyFont="1" applyBorder="1" applyAlignment="1" applyProtection="1">
      <alignment wrapText="1"/>
      <protection locked="0"/>
    </xf>
    <xf numFmtId="0" fontId="30" fillId="0" borderId="38" xfId="0" applyFont="1" applyBorder="1" applyAlignment="1" applyProtection="1">
      <alignment wrapText="1"/>
      <protection locked="0"/>
    </xf>
    <xf numFmtId="0" fontId="31" fillId="5" borderId="37" xfId="0" applyFont="1" applyFill="1" applyBorder="1" applyAlignment="1" applyProtection="1">
      <alignment horizontal="left" wrapText="1" indent="3"/>
      <protection locked="0"/>
    </xf>
    <xf numFmtId="0" fontId="31" fillId="5" borderId="38" xfId="0" applyFont="1" applyFill="1" applyBorder="1" applyAlignment="1">
      <alignment wrapText="1"/>
    </xf>
    <xf numFmtId="0" fontId="31" fillId="8" borderId="39" xfId="0" applyFont="1" applyFill="1" applyBorder="1" applyAlignment="1" applyProtection="1">
      <alignment horizontal="left" wrapText="1"/>
      <protection locked="0"/>
    </xf>
    <xf numFmtId="0" fontId="30" fillId="8" borderId="52" xfId="0" applyFont="1" applyFill="1" applyBorder="1" applyAlignment="1">
      <alignment wrapText="1"/>
    </xf>
    <xf numFmtId="0" fontId="31" fillId="6" borderId="6" xfId="0" applyFont="1" applyFill="1" applyBorder="1" applyAlignment="1" applyProtection="1">
      <alignment wrapText="1"/>
      <protection locked="0"/>
    </xf>
    <xf numFmtId="0" fontId="30" fillId="6" borderId="15" xfId="0" applyFont="1" applyFill="1" applyBorder="1" applyAlignment="1" applyProtection="1">
      <alignment wrapText="1"/>
      <protection locked="0"/>
    </xf>
    <xf numFmtId="0" fontId="34" fillId="0" borderId="0" xfId="0" applyFont="1" applyAlignment="1" applyProtection="1">
      <alignment wrapText="1"/>
      <protection locked="0"/>
    </xf>
    <xf numFmtId="0" fontId="32" fillId="0" borderId="0" xfId="0" applyFont="1" applyAlignment="1" applyProtection="1">
      <alignment wrapText="1"/>
      <protection locked="0"/>
    </xf>
    <xf numFmtId="0" fontId="33" fillId="0" borderId="0" xfId="0" applyFont="1" applyAlignment="1" applyProtection="1">
      <alignment wrapText="1"/>
      <protection locked="0"/>
    </xf>
    <xf numFmtId="0" fontId="20" fillId="0" borderId="0" xfId="0" applyFont="1" applyAlignment="1" applyProtection="1">
      <alignment wrapText="1"/>
      <protection locked="0"/>
    </xf>
    <xf numFmtId="0" fontId="35" fillId="0" borderId="0" xfId="0" applyFont="1" applyAlignment="1" applyProtection="1">
      <alignment horizontal="left" wrapText="1"/>
      <protection locked="0"/>
    </xf>
    <xf numFmtId="0" fontId="11" fillId="0" borderId="0" xfId="0" applyFont="1" applyAlignment="1">
      <alignment wrapText="1"/>
    </xf>
    <xf numFmtId="0" fontId="37" fillId="0" borderId="0" xfId="0" applyFont="1" applyAlignment="1">
      <alignment horizontal="left" wrapText="1"/>
    </xf>
    <xf numFmtId="0" fontId="8" fillId="0" borderId="54" xfId="0" applyFont="1" applyBorder="1" applyAlignment="1" applyProtection="1">
      <alignment vertical="center"/>
      <protection locked="0"/>
    </xf>
    <xf numFmtId="0" fontId="17" fillId="0" borderId="45" xfId="0" applyFont="1" applyBorder="1" applyAlignment="1">
      <alignment wrapText="1"/>
    </xf>
    <xf numFmtId="0" fontId="7" fillId="0" borderId="33" xfId="0" applyFont="1" applyBorder="1"/>
    <xf numFmtId="0" fontId="27" fillId="0" borderId="33" xfId="0" applyFont="1" applyBorder="1"/>
    <xf numFmtId="0" fontId="30" fillId="0" borderId="33" xfId="0" applyFont="1" applyBorder="1"/>
    <xf numFmtId="0" fontId="30" fillId="0" borderId="33" xfId="0" applyFont="1" applyBorder="1" applyAlignment="1" applyProtection="1">
      <alignment wrapText="1"/>
      <protection locked="0"/>
    </xf>
    <xf numFmtId="0" fontId="17" fillId="0" borderId="13" xfId="0" applyFont="1" applyBorder="1" applyAlignment="1" applyProtection="1">
      <alignment horizontal="left" wrapText="1"/>
      <protection locked="0"/>
    </xf>
    <xf numFmtId="0" fontId="7" fillId="9" borderId="13" xfId="0" applyFont="1" applyFill="1" applyBorder="1" applyAlignment="1" applyProtection="1">
      <alignment horizontal="center" wrapText="1"/>
      <protection locked="0"/>
    </xf>
    <xf numFmtId="0" fontId="27" fillId="9" borderId="13" xfId="0" applyFont="1" applyFill="1" applyBorder="1" applyAlignment="1" applyProtection="1">
      <alignment horizontal="center" wrapText="1"/>
      <protection locked="0"/>
    </xf>
    <xf numFmtId="0" fontId="27" fillId="8" borderId="13" xfId="0" applyFont="1" applyFill="1" applyBorder="1" applyAlignment="1" applyProtection="1">
      <alignment wrapText="1"/>
      <protection locked="0"/>
    </xf>
    <xf numFmtId="0" fontId="27" fillId="4" borderId="13" xfId="0" applyFont="1" applyFill="1" applyBorder="1" applyAlignment="1" applyProtection="1">
      <alignment horizontal="left" wrapText="1" indent="3"/>
      <protection locked="0"/>
    </xf>
    <xf numFmtId="0" fontId="27" fillId="9" borderId="37" xfId="0" applyFont="1" applyFill="1" applyBorder="1" applyAlignment="1" applyProtection="1">
      <alignment horizontal="left" wrapText="1"/>
      <protection locked="0"/>
    </xf>
    <xf numFmtId="0" fontId="27" fillId="9" borderId="1" xfId="0" applyFont="1" applyFill="1" applyBorder="1" applyAlignment="1">
      <alignment horizontal="center" vertical="center" wrapText="1"/>
    </xf>
    <xf numFmtId="0" fontId="27" fillId="9" borderId="38" xfId="0" applyFont="1" applyFill="1" applyBorder="1" applyAlignment="1" applyProtection="1">
      <alignment horizontal="center" vertical="center" wrapText="1"/>
      <protection locked="0"/>
    </xf>
    <xf numFmtId="0" fontId="27" fillId="8" borderId="37" xfId="0" applyFont="1" applyFill="1" applyBorder="1" applyAlignment="1" applyProtection="1">
      <alignment horizontal="left" wrapText="1" indent="3"/>
      <protection locked="0"/>
    </xf>
    <xf numFmtId="43" fontId="27" fillId="8" borderId="1" xfId="6" applyFont="1" applyFill="1" applyBorder="1" applyAlignment="1" applyProtection="1">
      <alignment wrapText="1"/>
    </xf>
    <xf numFmtId="9" fontId="27" fillId="8" borderId="1" xfId="7" applyFont="1" applyFill="1" applyBorder="1" applyAlignment="1" applyProtection="1">
      <alignment horizontal="center" wrapText="1"/>
    </xf>
    <xf numFmtId="0" fontId="27" fillId="8" borderId="1" xfId="0" applyFont="1" applyFill="1" applyBorder="1" applyAlignment="1">
      <alignment horizontal="center" wrapText="1"/>
    </xf>
    <xf numFmtId="43" fontId="27" fillId="8" borderId="38" xfId="6" applyFont="1" applyFill="1" applyBorder="1" applyAlignment="1" applyProtection="1">
      <alignment wrapText="1"/>
    </xf>
    <xf numFmtId="0" fontId="27" fillId="4" borderId="37" xfId="0" applyFont="1" applyFill="1" applyBorder="1" applyAlignment="1" applyProtection="1">
      <alignment horizontal="left" wrapText="1" indent="3"/>
      <protection locked="0"/>
    </xf>
    <xf numFmtId="0" fontId="27" fillId="4" borderId="1" xfId="0" applyFont="1" applyFill="1" applyBorder="1" applyAlignment="1">
      <alignment wrapText="1"/>
    </xf>
    <xf numFmtId="43" fontId="27" fillId="4" borderId="38" xfId="0" applyNumberFormat="1" applyFont="1" applyFill="1" applyBorder="1" applyAlignment="1">
      <alignment wrapText="1"/>
    </xf>
    <xf numFmtId="44" fontId="27" fillId="8" borderId="1" xfId="0" applyNumberFormat="1" applyFont="1" applyFill="1" applyBorder="1" applyAlignment="1">
      <alignment wrapText="1"/>
    </xf>
    <xf numFmtId="0" fontId="27" fillId="8" borderId="37" xfId="0" applyFont="1" applyFill="1" applyBorder="1" applyAlignment="1" applyProtection="1">
      <alignment wrapText="1"/>
      <protection locked="0"/>
    </xf>
    <xf numFmtId="43" fontId="27" fillId="8" borderId="1" xfId="1" applyNumberFormat="1" applyFont="1" applyFill="1" applyBorder="1" applyAlignment="1" applyProtection="1">
      <alignment horizontal="center" wrapText="1"/>
    </xf>
    <xf numFmtId="44" fontId="27" fillId="8" borderId="38" xfId="0" applyNumberFormat="1" applyFont="1" applyFill="1" applyBorder="1" applyAlignment="1">
      <alignment wrapText="1"/>
    </xf>
    <xf numFmtId="0" fontId="27" fillId="9" borderId="38" xfId="0" applyFont="1" applyFill="1" applyBorder="1" applyAlignment="1">
      <alignment horizontal="center" vertical="center" wrapText="1"/>
    </xf>
    <xf numFmtId="44" fontId="27" fillId="8" borderId="1" xfId="1" applyFont="1" applyFill="1" applyBorder="1" applyAlignment="1" applyProtection="1">
      <alignment horizontal="center" wrapText="1"/>
    </xf>
    <xf numFmtId="0" fontId="27" fillId="9" borderId="13" xfId="0" applyFont="1" applyFill="1" applyBorder="1" applyAlignment="1" applyProtection="1">
      <alignment wrapText="1"/>
      <protection locked="0"/>
    </xf>
    <xf numFmtId="0" fontId="27" fillId="9" borderId="37" xfId="0" applyFont="1" applyFill="1" applyBorder="1" applyAlignment="1" applyProtection="1">
      <alignment wrapText="1"/>
      <protection locked="0"/>
    </xf>
    <xf numFmtId="0" fontId="27" fillId="8" borderId="1" xfId="0" applyFont="1" applyFill="1" applyBorder="1" applyAlignment="1">
      <alignment wrapText="1"/>
    </xf>
    <xf numFmtId="0" fontId="27" fillId="8" borderId="38" xfId="0" applyFont="1" applyFill="1" applyBorder="1" applyAlignment="1">
      <alignment wrapText="1"/>
    </xf>
    <xf numFmtId="0" fontId="27" fillId="9" borderId="1" xfId="0" applyFont="1" applyFill="1" applyBorder="1" applyAlignment="1">
      <alignment horizontal="center" wrapText="1"/>
    </xf>
    <xf numFmtId="0" fontId="27" fillId="9" borderId="38" xfId="0" applyFont="1" applyFill="1" applyBorder="1" applyAlignment="1">
      <alignment horizontal="center" wrapText="1"/>
    </xf>
    <xf numFmtId="0" fontId="27" fillId="9" borderId="13" xfId="0" applyFont="1" applyFill="1" applyBorder="1" applyAlignment="1" applyProtection="1">
      <alignment horizontal="left" wrapText="1"/>
      <protection locked="0"/>
    </xf>
    <xf numFmtId="44" fontId="27" fillId="8" borderId="1" xfId="1" applyFont="1" applyFill="1" applyBorder="1" applyAlignment="1" applyProtection="1">
      <alignment wrapText="1"/>
    </xf>
    <xf numFmtId="44" fontId="27" fillId="8" borderId="38" xfId="1" applyFont="1" applyFill="1" applyBorder="1" applyAlignment="1" applyProtection="1">
      <alignment wrapText="1"/>
    </xf>
    <xf numFmtId="0" fontId="27" fillId="9" borderId="37" xfId="0" applyFont="1" applyFill="1" applyBorder="1" applyAlignment="1" applyProtection="1">
      <alignment horizontal="center" vertical="center" wrapText="1"/>
      <protection locked="0"/>
    </xf>
    <xf numFmtId="0" fontId="27" fillId="8" borderId="13" xfId="0" applyFont="1" applyFill="1" applyBorder="1" applyAlignment="1">
      <alignment wrapText="1"/>
    </xf>
    <xf numFmtId="0" fontId="27" fillId="8" borderId="37" xfId="0" applyFont="1" applyFill="1" applyBorder="1" applyAlignment="1">
      <alignment horizontal="center" wrapText="1"/>
    </xf>
    <xf numFmtId="0" fontId="27" fillId="8" borderId="0" xfId="0" applyFont="1" applyFill="1" applyAlignment="1" applyProtection="1">
      <alignment wrapText="1"/>
      <protection locked="0"/>
    </xf>
    <xf numFmtId="0" fontId="27" fillId="9" borderId="1" xfId="0" applyFont="1" applyFill="1" applyBorder="1" applyAlignment="1" applyProtection="1">
      <alignment horizontal="center" wrapText="1"/>
      <protection locked="0"/>
    </xf>
    <xf numFmtId="0" fontId="27" fillId="9" borderId="38" xfId="0" applyFont="1" applyFill="1" applyBorder="1" applyAlignment="1" applyProtection="1">
      <alignment horizontal="center" wrapText="1"/>
      <protection locked="0"/>
    </xf>
    <xf numFmtId="0" fontId="27" fillId="8" borderId="1" xfId="0" applyFont="1" applyFill="1" applyBorder="1" applyAlignment="1" applyProtection="1">
      <alignment wrapText="1"/>
      <protection locked="0"/>
    </xf>
    <xf numFmtId="0" fontId="27" fillId="0" borderId="13" xfId="0" applyFont="1" applyBorder="1" applyAlignment="1" applyProtection="1">
      <alignment horizontal="left" wrapText="1"/>
      <protection locked="0"/>
    </xf>
    <xf numFmtId="0" fontId="27" fillId="0" borderId="37" xfId="0" applyFont="1" applyBorder="1" applyAlignment="1" applyProtection="1">
      <alignment wrapText="1"/>
      <protection locked="0"/>
    </xf>
    <xf numFmtId="0" fontId="27" fillId="0" borderId="1" xfId="0" applyFont="1" applyBorder="1" applyAlignment="1" applyProtection="1">
      <alignment wrapText="1"/>
      <protection locked="0"/>
    </xf>
    <xf numFmtId="0" fontId="27" fillId="0" borderId="38" xfId="0" applyFont="1" applyBorder="1" applyAlignment="1" applyProtection="1">
      <alignment wrapText="1"/>
      <protection locked="0"/>
    </xf>
    <xf numFmtId="0" fontId="27" fillId="8" borderId="38" xfId="0" applyFont="1" applyFill="1" applyBorder="1" applyAlignment="1" applyProtection="1">
      <alignment wrapText="1"/>
      <protection locked="0"/>
    </xf>
    <xf numFmtId="0" fontId="27" fillId="0" borderId="13" xfId="0" applyFont="1" applyBorder="1" applyAlignment="1">
      <alignment horizontal="left" wrapText="1"/>
    </xf>
    <xf numFmtId="0" fontId="27" fillId="0" borderId="45" xfId="0" applyFont="1" applyBorder="1" applyAlignment="1" applyProtection="1">
      <alignment vertical="center"/>
      <protection locked="0"/>
    </xf>
    <xf numFmtId="0" fontId="27" fillId="0" borderId="45" xfId="0" applyFont="1" applyBorder="1" applyAlignment="1">
      <alignment vertical="center" wrapText="1"/>
    </xf>
    <xf numFmtId="0" fontId="27" fillId="8" borderId="7" xfId="0" applyFont="1" applyFill="1" applyBorder="1"/>
    <xf numFmtId="0" fontId="27" fillId="8" borderId="1" xfId="0" applyFont="1" applyFill="1" applyBorder="1"/>
    <xf numFmtId="0" fontId="8" fillId="9" borderId="13" xfId="0" applyFont="1" applyFill="1" applyBorder="1" applyAlignment="1" applyProtection="1">
      <alignment horizontal="center" wrapText="1"/>
      <protection locked="0"/>
    </xf>
    <xf numFmtId="0" fontId="28" fillId="9" borderId="13" xfId="0" applyFont="1" applyFill="1" applyBorder="1" applyAlignment="1" applyProtection="1">
      <alignment horizontal="center" wrapText="1"/>
      <protection locked="0"/>
    </xf>
    <xf numFmtId="0" fontId="28" fillId="9" borderId="37" xfId="0" applyFont="1" applyFill="1" applyBorder="1" applyAlignment="1" applyProtection="1">
      <alignment horizontal="left" wrapText="1"/>
      <protection locked="0"/>
    </xf>
    <xf numFmtId="0" fontId="28" fillId="9" borderId="1" xfId="0" applyFont="1" applyFill="1" applyBorder="1" applyAlignment="1">
      <alignment horizontal="center" vertical="center" wrapText="1"/>
    </xf>
    <xf numFmtId="0" fontId="28" fillId="9" borderId="38" xfId="0" applyFont="1" applyFill="1" applyBorder="1" applyAlignment="1" applyProtection="1">
      <alignment horizontal="center" vertical="center" wrapText="1"/>
      <protection locked="0"/>
    </xf>
    <xf numFmtId="0" fontId="28" fillId="9" borderId="13" xfId="0" applyFont="1" applyFill="1" applyBorder="1" applyAlignment="1" applyProtection="1">
      <alignment wrapText="1"/>
      <protection locked="0"/>
    </xf>
    <xf numFmtId="0" fontId="28" fillId="9" borderId="37" xfId="0" applyFont="1" applyFill="1" applyBorder="1" applyAlignment="1" applyProtection="1">
      <alignment wrapText="1"/>
      <protection locked="0"/>
    </xf>
    <xf numFmtId="0" fontId="28" fillId="9" borderId="38" xfId="0" applyFont="1" applyFill="1" applyBorder="1" applyAlignment="1">
      <alignment horizontal="center" vertical="center" wrapText="1"/>
    </xf>
    <xf numFmtId="0" fontId="27" fillId="8" borderId="13" xfId="0" applyFont="1" applyFill="1" applyBorder="1" applyAlignment="1" applyProtection="1">
      <alignment horizontal="left" wrapText="1" indent="3"/>
      <protection locked="0"/>
    </xf>
    <xf numFmtId="0" fontId="28" fillId="9" borderId="1" xfId="0" applyFont="1" applyFill="1" applyBorder="1" applyAlignment="1">
      <alignment horizontal="center" wrapText="1"/>
    </xf>
    <xf numFmtId="0" fontId="28" fillId="9" borderId="38" xfId="0" applyFont="1" applyFill="1" applyBorder="1" applyAlignment="1">
      <alignment horizontal="center" wrapText="1"/>
    </xf>
    <xf numFmtId="0" fontId="28" fillId="9" borderId="13" xfId="0" applyFont="1" applyFill="1" applyBorder="1" applyAlignment="1" applyProtection="1">
      <alignment horizontal="left" wrapText="1"/>
      <protection locked="0"/>
    </xf>
    <xf numFmtId="0" fontId="28" fillId="9" borderId="37" xfId="0" applyFont="1" applyFill="1" applyBorder="1" applyAlignment="1" applyProtection="1">
      <alignment horizontal="center" vertical="center" wrapText="1"/>
      <protection locked="0"/>
    </xf>
    <xf numFmtId="0" fontId="28" fillId="9" borderId="1" xfId="0" applyFont="1" applyFill="1" applyBorder="1" applyAlignment="1" applyProtection="1">
      <alignment horizontal="center" wrapText="1"/>
      <protection locked="0"/>
    </xf>
    <xf numFmtId="0" fontId="28" fillId="9" borderId="38" xfId="0" applyFont="1" applyFill="1" applyBorder="1" applyAlignment="1" applyProtection="1">
      <alignment horizontal="center" wrapText="1"/>
      <protection locked="0"/>
    </xf>
    <xf numFmtId="0" fontId="27" fillId="8" borderId="0" xfId="0" applyFont="1" applyFill="1" applyProtection="1">
      <protection locked="0"/>
    </xf>
    <xf numFmtId="0" fontId="27" fillId="8" borderId="13" xfId="0" applyFont="1" applyFill="1" applyBorder="1"/>
    <xf numFmtId="0" fontId="28" fillId="3" borderId="13" xfId="0" applyFont="1" applyFill="1" applyBorder="1" applyProtection="1">
      <protection locked="0"/>
    </xf>
    <xf numFmtId="0" fontId="28" fillId="3" borderId="37" xfId="0" applyFont="1" applyFill="1" applyBorder="1" applyProtection="1">
      <protection locked="0"/>
    </xf>
    <xf numFmtId="0" fontId="28" fillId="3" borderId="1" xfId="0" applyFont="1" applyFill="1" applyBorder="1" applyProtection="1">
      <protection locked="0"/>
    </xf>
    <xf numFmtId="0" fontId="28" fillId="3" borderId="38" xfId="0" applyFont="1" applyFill="1" applyBorder="1" applyProtection="1">
      <protection locked="0"/>
    </xf>
    <xf numFmtId="0" fontId="28" fillId="3" borderId="13" xfId="0" applyFont="1" applyFill="1" applyBorder="1" applyAlignment="1" applyProtection="1">
      <alignment horizontal="left" wrapText="1" indent="3"/>
      <protection locked="0"/>
    </xf>
    <xf numFmtId="0" fontId="28" fillId="3" borderId="37" xfId="0" applyFont="1" applyFill="1" applyBorder="1" applyAlignment="1" applyProtection="1">
      <alignment horizontal="left" wrapText="1" indent="3"/>
      <protection locked="0"/>
    </xf>
    <xf numFmtId="0" fontId="28" fillId="3" borderId="1" xfId="0" applyFont="1" applyFill="1" applyBorder="1" applyAlignment="1">
      <alignment wrapText="1"/>
    </xf>
    <xf numFmtId="0" fontId="28" fillId="3" borderId="38" xfId="0" applyFont="1" applyFill="1" applyBorder="1" applyAlignment="1">
      <alignment wrapText="1"/>
    </xf>
    <xf numFmtId="0" fontId="28" fillId="0" borderId="13" xfId="0" applyFont="1" applyBorder="1" applyAlignment="1">
      <alignment horizontal="left" wrapText="1"/>
    </xf>
    <xf numFmtId="0" fontId="28" fillId="0" borderId="45" xfId="0" applyFont="1" applyBorder="1" applyAlignment="1" applyProtection="1">
      <alignment vertical="center"/>
      <protection locked="0"/>
    </xf>
    <xf numFmtId="0" fontId="28" fillId="0" borderId="45" xfId="0" applyFont="1" applyBorder="1" applyAlignment="1">
      <alignment vertical="center" wrapText="1"/>
    </xf>
    <xf numFmtId="0" fontId="39" fillId="0" borderId="0" xfId="0" applyFont="1" applyAlignment="1">
      <alignment wrapText="1"/>
    </xf>
    <xf numFmtId="0" fontId="0" fillId="0" borderId="0" xfId="0" applyAlignment="1" applyProtection="1">
      <alignment horizontal="left" wrapText="1"/>
      <protection locked="0"/>
    </xf>
    <xf numFmtId="0" fontId="4" fillId="0" borderId="0" xfId="0" applyFont="1" applyAlignment="1" applyProtection="1">
      <alignment horizontal="center"/>
      <protection locked="0"/>
    </xf>
    <xf numFmtId="0" fontId="0" fillId="0" borderId="0" xfId="0" applyAlignment="1" applyProtection="1">
      <alignment horizontal="center" wrapText="1"/>
      <protection locked="0"/>
    </xf>
    <xf numFmtId="0" fontId="41" fillId="8" borderId="18" xfId="0" applyFont="1" applyFill="1" applyBorder="1" applyAlignment="1" applyProtection="1">
      <alignment horizontal="center" vertical="center" wrapText="1"/>
      <protection locked="0"/>
    </xf>
    <xf numFmtId="0" fontId="41" fillId="8" borderId="26" xfId="0" applyFont="1" applyFill="1" applyBorder="1" applyAlignment="1" applyProtection="1">
      <alignment horizontal="center" vertical="center" wrapText="1"/>
      <protection locked="0"/>
    </xf>
    <xf numFmtId="0" fontId="41" fillId="8" borderId="53" xfId="0" applyFont="1" applyFill="1" applyBorder="1" applyAlignment="1" applyProtection="1">
      <alignment horizontal="center" vertical="center" wrapText="1"/>
      <protection locked="0"/>
    </xf>
    <xf numFmtId="0" fontId="38" fillId="0" borderId="51" xfId="0" applyFont="1" applyBorder="1" applyAlignment="1" applyProtection="1">
      <alignment horizontal="center" wrapText="1"/>
      <protection locked="0"/>
    </xf>
    <xf numFmtId="0" fontId="38" fillId="0" borderId="26" xfId="0" applyFont="1" applyBorder="1" applyAlignment="1" applyProtection="1">
      <alignment horizontal="center"/>
      <protection locked="0"/>
    </xf>
    <xf numFmtId="0" fontId="38" fillId="0" borderId="53" xfId="0" applyFont="1" applyBorder="1" applyAlignment="1" applyProtection="1">
      <alignment horizontal="center"/>
      <protection locked="0"/>
    </xf>
    <xf numFmtId="0" fontId="2" fillId="10" borderId="30" xfId="0" applyFont="1" applyFill="1" applyBorder="1" applyAlignment="1" applyProtection="1">
      <alignment horizontal="center" vertical="center"/>
      <protection locked="0"/>
    </xf>
    <xf numFmtId="0" fontId="2" fillId="10" borderId="0" xfId="0" applyFont="1" applyFill="1" applyAlignment="1" applyProtection="1">
      <alignment horizontal="center" vertical="center"/>
      <protection locked="0"/>
    </xf>
    <xf numFmtId="0" fontId="2" fillId="10" borderId="34" xfId="0" applyFont="1" applyFill="1" applyBorder="1" applyAlignment="1" applyProtection="1">
      <alignment horizontal="center" vertical="center"/>
      <protection locked="0"/>
    </xf>
    <xf numFmtId="0" fontId="2" fillId="10" borderId="28" xfId="0" applyFont="1" applyFill="1" applyBorder="1" applyAlignment="1" applyProtection="1">
      <alignment horizontal="center" vertical="center"/>
      <protection locked="0"/>
    </xf>
    <xf numFmtId="0" fontId="27" fillId="8" borderId="18" xfId="0" applyFont="1" applyFill="1" applyBorder="1" applyAlignment="1">
      <alignment horizontal="left"/>
    </xf>
    <xf numFmtId="0" fontId="27" fillId="8" borderId="26" xfId="0" applyFont="1" applyFill="1" applyBorder="1" applyAlignment="1">
      <alignment horizontal="left"/>
    </xf>
    <xf numFmtId="0" fontId="27" fillId="8" borderId="17" xfId="0" applyFont="1" applyFill="1" applyBorder="1" applyAlignment="1">
      <alignment horizontal="left"/>
    </xf>
    <xf numFmtId="0" fontId="27" fillId="8" borderId="13" xfId="0" applyFont="1" applyFill="1" applyBorder="1" applyAlignment="1">
      <alignment horizontal="left"/>
    </xf>
    <xf numFmtId="0" fontId="27" fillId="8" borderId="9" xfId="0" applyFont="1" applyFill="1" applyBorder="1" applyAlignment="1">
      <alignment horizontal="left"/>
    </xf>
    <xf numFmtId="0" fontId="27" fillId="8" borderId="14" xfId="0" applyFont="1" applyFill="1" applyBorder="1" applyAlignment="1">
      <alignment horizontal="left"/>
    </xf>
    <xf numFmtId="0" fontId="30" fillId="8" borderId="13" xfId="0" applyFont="1" applyFill="1" applyBorder="1" applyAlignment="1">
      <alignment horizontal="left"/>
    </xf>
    <xf numFmtId="0" fontId="30" fillId="8" borderId="9" xfId="0" applyFont="1" applyFill="1" applyBorder="1" applyAlignment="1">
      <alignment horizontal="left"/>
    </xf>
    <xf numFmtId="0" fontId="30" fillId="8" borderId="14" xfId="0" applyFont="1" applyFill="1" applyBorder="1" applyAlignment="1">
      <alignment horizontal="left"/>
    </xf>
    <xf numFmtId="0" fontId="3" fillId="9" borderId="0" xfId="0" applyFont="1" applyFill="1" applyAlignment="1" applyProtection="1">
      <alignment wrapText="1"/>
      <protection locked="0"/>
    </xf>
    <xf numFmtId="0" fontId="0" fillId="9" borderId="43" xfId="1" applyNumberFormat="1" applyFont="1" applyFill="1" applyBorder="1" applyAlignment="1" applyProtection="1">
      <alignment horizontal="center"/>
      <protection locked="0"/>
    </xf>
    <xf numFmtId="0" fontId="0" fillId="9" borderId="9" xfId="1" applyNumberFormat="1" applyFont="1" applyFill="1" applyBorder="1" applyAlignment="1" applyProtection="1">
      <alignment horizontal="center"/>
      <protection locked="0"/>
    </xf>
    <xf numFmtId="0" fontId="0" fillId="9" borderId="44" xfId="1" applyNumberFormat="1" applyFont="1" applyFill="1" applyBorder="1" applyAlignment="1" applyProtection="1">
      <alignment horizontal="center"/>
      <protection locked="0"/>
    </xf>
    <xf numFmtId="0" fontId="11" fillId="8" borderId="43" xfId="0" applyFont="1" applyFill="1" applyBorder="1" applyAlignment="1">
      <alignment horizontal="left" wrapText="1"/>
    </xf>
    <xf numFmtId="0" fontId="11" fillId="8" borderId="9" xfId="0" applyFont="1" applyFill="1" applyBorder="1" applyAlignment="1">
      <alignment horizontal="left" wrapText="1"/>
    </xf>
    <xf numFmtId="0" fontId="11" fillId="5" borderId="43" xfId="0" applyFont="1" applyFill="1" applyBorder="1" applyAlignment="1">
      <alignment horizontal="left" wrapText="1"/>
    </xf>
    <xf numFmtId="0" fontId="11" fillId="5" borderId="9" xfId="0" applyFont="1" applyFill="1" applyBorder="1" applyAlignment="1">
      <alignment horizontal="left" wrapText="1"/>
    </xf>
    <xf numFmtId="0" fontId="24" fillId="3" borderId="19" xfId="0" applyFont="1" applyFill="1" applyBorder="1" applyAlignment="1" applyProtection="1">
      <alignment horizontal="center" wrapText="1"/>
      <protection locked="0"/>
    </xf>
    <xf numFmtId="0" fontId="24" fillId="3" borderId="20" xfId="0" applyFont="1" applyFill="1" applyBorder="1" applyAlignment="1" applyProtection="1">
      <alignment horizontal="center" wrapText="1"/>
      <protection locked="0"/>
    </xf>
    <xf numFmtId="0" fontId="24" fillId="3" borderId="21" xfId="0" applyFont="1" applyFill="1" applyBorder="1" applyAlignment="1" applyProtection="1">
      <alignment horizontal="center" wrapText="1"/>
      <protection locked="0"/>
    </xf>
    <xf numFmtId="0" fontId="7" fillId="0" borderId="28" xfId="0" applyFont="1" applyBorder="1" applyAlignment="1">
      <alignment horizontal="center"/>
    </xf>
    <xf numFmtId="0" fontId="7" fillId="0" borderId="2" xfId="0" applyFont="1" applyBorder="1" applyAlignment="1">
      <alignment horizontal="center"/>
    </xf>
    <xf numFmtId="0" fontId="7" fillId="0" borderId="27" xfId="0" applyFont="1" applyBorder="1" applyAlignment="1">
      <alignment horizontal="center"/>
    </xf>
    <xf numFmtId="0" fontId="24" fillId="8" borderId="20" xfId="0" applyFont="1" applyFill="1" applyBorder="1" applyAlignment="1" applyProtection="1">
      <alignment horizontal="center" vertical="center"/>
      <protection locked="0"/>
    </xf>
    <xf numFmtId="0" fontId="24" fillId="8" borderId="21" xfId="0" applyFont="1" applyFill="1" applyBorder="1" applyAlignment="1" applyProtection="1">
      <alignment horizontal="center" vertical="center"/>
      <protection locked="0"/>
    </xf>
    <xf numFmtId="0" fontId="15" fillId="6" borderId="22" xfId="0" applyFont="1" applyFill="1" applyBorder="1" applyAlignment="1">
      <alignment horizontal="center"/>
    </xf>
    <xf numFmtId="0" fontId="15" fillId="6" borderId="33" xfId="0" applyFont="1" applyFill="1" applyBorder="1" applyAlignment="1">
      <alignment horizontal="center"/>
    </xf>
    <xf numFmtId="0" fontId="15" fillId="6" borderId="23" xfId="0" applyFont="1" applyFill="1" applyBorder="1" applyAlignment="1">
      <alignment horizontal="center"/>
    </xf>
    <xf numFmtId="0" fontId="15" fillId="6" borderId="24" xfId="0" applyFont="1" applyFill="1" applyBorder="1" applyAlignment="1">
      <alignment horizontal="center"/>
    </xf>
    <xf numFmtId="0" fontId="23" fillId="0" borderId="18"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4" fillId="8" borderId="18" xfId="0" applyFont="1" applyFill="1" applyBorder="1" applyAlignment="1" applyProtection="1">
      <alignment vertical="center" wrapText="1"/>
      <protection locked="0"/>
    </xf>
    <xf numFmtId="0" fontId="4" fillId="8" borderId="26" xfId="0" applyFont="1" applyFill="1" applyBorder="1" applyAlignment="1" applyProtection="1">
      <alignment vertical="center" wrapText="1"/>
      <protection locked="0"/>
    </xf>
    <xf numFmtId="0" fontId="4" fillId="8" borderId="53" xfId="0" applyFont="1" applyFill="1" applyBorder="1" applyAlignment="1" applyProtection="1">
      <alignment vertical="center" wrapText="1"/>
      <protection locked="0"/>
    </xf>
    <xf numFmtId="0" fontId="4" fillId="8" borderId="19" xfId="0" applyFont="1" applyFill="1" applyBorder="1" applyAlignment="1" applyProtection="1">
      <alignment vertical="center" wrapText="1"/>
      <protection locked="0"/>
    </xf>
    <xf numFmtId="0" fontId="4" fillId="8" borderId="20" xfId="0" applyFont="1" applyFill="1" applyBorder="1" applyAlignment="1" applyProtection="1">
      <alignment vertical="center" wrapText="1"/>
      <protection locked="0"/>
    </xf>
    <xf numFmtId="0" fontId="4" fillId="8" borderId="55" xfId="0" applyFont="1" applyFill="1" applyBorder="1" applyAlignment="1" applyProtection="1">
      <alignment vertical="center" wrapText="1"/>
      <protection locked="0"/>
    </xf>
    <xf numFmtId="0" fontId="2" fillId="0" borderId="0" xfId="0" applyFont="1" applyAlignment="1" applyProtection="1">
      <alignment horizontal="left" wrapText="1"/>
      <protection locked="0"/>
    </xf>
    <xf numFmtId="0" fontId="0" fillId="0" borderId="2" xfId="0" applyBorder="1" applyAlignment="1" applyProtection="1">
      <alignment horizontal="center" wrapText="1"/>
      <protection locked="0"/>
    </xf>
    <xf numFmtId="0" fontId="11" fillId="2" borderId="13" xfId="0" applyFont="1" applyFill="1" applyBorder="1" applyAlignment="1" applyProtection="1">
      <alignment horizontal="center" wrapText="1"/>
      <protection locked="0"/>
    </xf>
    <xf numFmtId="0" fontId="11" fillId="2" borderId="9" xfId="0" applyFont="1" applyFill="1" applyBorder="1" applyAlignment="1" applyProtection="1">
      <alignment horizontal="center" wrapText="1"/>
      <protection locked="0"/>
    </xf>
    <xf numFmtId="0" fontId="11" fillId="2" borderId="14" xfId="0" applyFont="1" applyFill="1" applyBorder="1" applyAlignment="1" applyProtection="1">
      <alignment horizontal="center" wrapText="1"/>
      <protection locked="0"/>
    </xf>
    <xf numFmtId="0" fontId="3" fillId="0" borderId="0" xfId="0" applyFont="1" applyAlignment="1" applyProtection="1">
      <alignment wrapText="1"/>
      <protection locked="0"/>
    </xf>
    <xf numFmtId="0" fontId="2" fillId="0" borderId="11"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7" fillId="0" borderId="13" xfId="0" applyFont="1" applyBorder="1" applyAlignment="1">
      <alignment horizontal="center"/>
    </xf>
    <xf numFmtId="0" fontId="7" fillId="0" borderId="9" xfId="0" applyFont="1" applyBorder="1" applyAlignment="1">
      <alignment horizontal="center"/>
    </xf>
    <xf numFmtId="0" fontId="7" fillId="0" borderId="14" xfId="0" applyFont="1" applyBorder="1" applyAlignment="1">
      <alignment horizontal="center"/>
    </xf>
    <xf numFmtId="0" fontId="21" fillId="0" borderId="19" xfId="0" applyFont="1" applyBorder="1" applyAlignment="1" applyProtection="1">
      <alignment horizontal="center" wrapText="1"/>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wrapText="1"/>
      <protection locked="0"/>
    </xf>
    <xf numFmtId="0" fontId="14" fillId="6" borderId="22" xfId="0" applyFont="1" applyFill="1" applyBorder="1" applyAlignment="1" applyProtection="1">
      <alignment horizontal="center"/>
      <protection locked="0"/>
    </xf>
    <xf numFmtId="0" fontId="14" fillId="6" borderId="23" xfId="0" applyFont="1" applyFill="1" applyBorder="1" applyAlignment="1" applyProtection="1">
      <alignment horizontal="center"/>
      <protection locked="0"/>
    </xf>
    <xf numFmtId="0" fontId="14" fillId="6" borderId="24" xfId="0" applyFont="1" applyFill="1" applyBorder="1" applyAlignment="1" applyProtection="1">
      <alignment horizontal="center"/>
      <protection locked="0"/>
    </xf>
    <xf numFmtId="0" fontId="20" fillId="0" borderId="18"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0" fillId="0" borderId="13" xfId="0" applyBorder="1" applyAlignment="1">
      <alignment horizontal="left" wrapText="1"/>
    </xf>
    <xf numFmtId="0" fontId="0" fillId="0" borderId="9" xfId="0" applyBorder="1" applyAlignment="1">
      <alignment horizontal="left" wrapText="1"/>
    </xf>
    <xf numFmtId="0" fontId="21" fillId="3" borderId="13" xfId="0" applyFont="1" applyFill="1" applyBorder="1" applyAlignment="1" applyProtection="1">
      <alignment horizontal="center" wrapText="1"/>
      <protection locked="0"/>
    </xf>
    <xf numFmtId="0" fontId="21" fillId="3" borderId="9" xfId="0" applyFont="1" applyFill="1" applyBorder="1" applyAlignment="1" applyProtection="1">
      <alignment horizontal="center" wrapText="1"/>
      <protection locked="0"/>
    </xf>
    <xf numFmtId="0" fontId="21" fillId="3" borderId="14" xfId="0" applyFont="1" applyFill="1" applyBorder="1" applyAlignment="1" applyProtection="1">
      <alignment horizontal="center" wrapText="1"/>
      <protection locked="0"/>
    </xf>
    <xf numFmtId="0" fontId="42" fillId="3" borderId="13" xfId="0" applyFont="1" applyFill="1" applyBorder="1" applyAlignment="1">
      <alignment horizontal="left" wrapText="1"/>
    </xf>
    <xf numFmtId="0" fontId="11" fillId="6" borderId="43" xfId="0" applyFont="1" applyFill="1" applyBorder="1" applyAlignment="1">
      <alignment horizontal="left" wrapText="1"/>
    </xf>
    <xf numFmtId="0" fontId="11" fillId="6" borderId="9" xfId="0" applyFont="1" applyFill="1" applyBorder="1" applyAlignment="1">
      <alignment horizontal="left" wrapText="1"/>
    </xf>
    <xf numFmtId="4" fontId="20" fillId="6" borderId="44" xfId="1" applyNumberFormat="1" applyFont="1" applyFill="1" applyBorder="1" applyProtection="1"/>
    <xf numFmtId="0" fontId="42" fillId="8" borderId="13" xfId="0" applyFont="1" applyFill="1" applyBorder="1" applyAlignment="1">
      <alignment wrapText="1"/>
    </xf>
    <xf numFmtId="0" fontId="23" fillId="0" borderId="18" xfId="0" quotePrefix="1" applyFont="1" applyBorder="1" applyAlignment="1" applyProtection="1">
      <alignment horizontal="center" vertical="center"/>
      <protection locked="0"/>
    </xf>
    <xf numFmtId="0" fontId="39" fillId="0" borderId="0" xfId="0" quotePrefix="1" applyFont="1" applyAlignment="1">
      <alignment horizontal="left" wrapText="1"/>
    </xf>
  </cellXfs>
  <cellStyles count="8">
    <cellStyle name="Comma" xfId="6" builtinId="3"/>
    <cellStyle name="Currency" xfId="1" builtinId="4"/>
    <cellStyle name="Currency 2" xfId="3" xr:uid="{00000000-0005-0000-0000-000002000000}"/>
    <cellStyle name="Followed Hyperlink" xfId="5" builtinId="9" hidden="1"/>
    <cellStyle name="Hyperlink" xfId="4" builtinId="8" hidden="1"/>
    <cellStyle name="Normal" xfId="0" builtinId="0"/>
    <cellStyle name="Normal 3 2" xfId="2" xr:uid="{00000000-0005-0000-0000-00000600000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0"/>
  <sheetViews>
    <sheetView tabSelected="1" zoomScaleNormal="100" zoomScalePageLayoutView="115" workbookViewId="0"/>
  </sheetViews>
  <sheetFormatPr defaultColWidth="8.88671875" defaultRowHeight="14.4" x14ac:dyDescent="0.3"/>
  <cols>
    <col min="1" max="1" width="40.109375" style="43" bestFit="1" customWidth="1"/>
    <col min="2" max="2" width="45.44140625" style="111" bestFit="1" customWidth="1"/>
    <col min="3" max="3" width="5.88671875" style="153" customWidth="1"/>
    <col min="4" max="7" width="10.6640625" style="153" customWidth="1"/>
    <col min="8" max="8" width="1.6640625" style="43" customWidth="1"/>
    <col min="9" max="9" width="16.44140625" style="106" customWidth="1"/>
    <col min="10" max="10" width="14" style="106" bestFit="1" customWidth="1"/>
    <col min="11" max="11" width="15.6640625" style="106" customWidth="1"/>
    <col min="12" max="16384" width="8.88671875" style="44"/>
  </cols>
  <sheetData>
    <row r="1" spans="1:11" ht="21" x14ac:dyDescent="0.4">
      <c r="A1" s="398" t="s">
        <v>169</v>
      </c>
    </row>
    <row r="2" spans="1:11" ht="14.4" customHeight="1" x14ac:dyDescent="0.3">
      <c r="A2" s="316" t="s">
        <v>158</v>
      </c>
      <c r="B2" s="316"/>
      <c r="C2" s="316"/>
      <c r="D2" s="316"/>
      <c r="E2" s="316"/>
      <c r="F2" s="316"/>
      <c r="G2" s="316"/>
      <c r="H2" s="316"/>
      <c r="I2" s="316"/>
      <c r="J2" s="316"/>
      <c r="K2" s="316"/>
    </row>
    <row r="3" spans="1:11" x14ac:dyDescent="0.3">
      <c r="A3" s="316"/>
      <c r="B3" s="316"/>
      <c r="C3" s="316"/>
      <c r="D3" s="316"/>
      <c r="E3" s="316"/>
      <c r="F3" s="316"/>
      <c r="G3" s="316"/>
      <c r="H3" s="316"/>
      <c r="I3" s="316"/>
      <c r="J3" s="316"/>
      <c r="K3" s="316"/>
    </row>
    <row r="5" spans="1:11" ht="21" x14ac:dyDescent="0.4">
      <c r="A5" s="317" t="s">
        <v>152</v>
      </c>
      <c r="B5" s="317"/>
      <c r="C5" s="317"/>
      <c r="D5" s="317"/>
      <c r="E5" s="317"/>
      <c r="F5" s="317"/>
      <c r="G5" s="317"/>
      <c r="H5" s="317"/>
      <c r="I5" s="317"/>
      <c r="J5" s="317"/>
      <c r="K5" s="317"/>
    </row>
    <row r="6" spans="1:11" ht="15" customHeight="1" thickBot="1" x14ac:dyDescent="0.35">
      <c r="D6" s="318"/>
      <c r="E6" s="318"/>
      <c r="F6" s="318"/>
      <c r="G6" s="318"/>
      <c r="H6" s="318"/>
      <c r="I6" s="318"/>
      <c r="J6" s="318"/>
      <c r="K6" s="318"/>
    </row>
    <row r="7" spans="1:11" ht="26.1" customHeight="1" thickBot="1" x14ac:dyDescent="0.35">
      <c r="A7" s="109" t="s">
        <v>4</v>
      </c>
      <c r="B7" s="319" t="s">
        <v>150</v>
      </c>
      <c r="C7" s="320"/>
      <c r="D7" s="320"/>
      <c r="E7" s="320"/>
      <c r="F7" s="320"/>
      <c r="G7" s="320"/>
      <c r="H7" s="320"/>
      <c r="I7" s="320"/>
      <c r="J7" s="320"/>
      <c r="K7" s="321"/>
    </row>
    <row r="8" spans="1:11" ht="26.1" customHeight="1" thickBot="1" x14ac:dyDescent="0.35">
      <c r="A8" s="110" t="s">
        <v>153</v>
      </c>
      <c r="B8" s="319" t="s">
        <v>160</v>
      </c>
      <c r="C8" s="320"/>
      <c r="D8" s="320"/>
      <c r="E8" s="320"/>
      <c r="F8" s="320"/>
      <c r="G8" s="320"/>
      <c r="H8" s="320"/>
      <c r="I8" s="320"/>
      <c r="J8" s="320"/>
      <c r="K8" s="321"/>
    </row>
    <row r="9" spans="1:11" s="5" customFormat="1" ht="28.8" x14ac:dyDescent="0.35">
      <c r="A9" s="130" t="s">
        <v>11</v>
      </c>
      <c r="B9" s="240" t="s">
        <v>45</v>
      </c>
      <c r="C9" s="322" t="s">
        <v>148</v>
      </c>
      <c r="D9" s="323"/>
      <c r="E9" s="323"/>
      <c r="F9" s="323"/>
      <c r="G9" s="324"/>
      <c r="H9" s="325"/>
      <c r="I9" s="112" t="s">
        <v>16</v>
      </c>
      <c r="J9" s="113" t="s">
        <v>15</v>
      </c>
      <c r="K9" s="114" t="s">
        <v>119</v>
      </c>
    </row>
    <row r="10" spans="1:11" s="144" customFormat="1" ht="30.6" x14ac:dyDescent="0.3">
      <c r="A10" s="145" t="s">
        <v>151</v>
      </c>
      <c r="B10" s="241"/>
      <c r="C10" s="244"/>
      <c r="D10" s="245" t="s">
        <v>96</v>
      </c>
      <c r="E10" s="245" t="s">
        <v>124</v>
      </c>
      <c r="F10" s="245" t="s">
        <v>154</v>
      </c>
      <c r="G10" s="246" t="s">
        <v>155</v>
      </c>
      <c r="H10" s="326"/>
      <c r="I10" s="141"/>
      <c r="J10" s="142"/>
      <c r="K10" s="143"/>
    </row>
    <row r="11" spans="1:11" x14ac:dyDescent="0.3">
      <c r="A11" s="131" t="s">
        <v>161</v>
      </c>
      <c r="B11" s="242" t="s">
        <v>162</v>
      </c>
      <c r="C11" s="247"/>
      <c r="D11" s="248"/>
      <c r="E11" s="249"/>
      <c r="F11" s="250"/>
      <c r="G11" s="251">
        <f>+D11*E11*F11</f>
        <v>0</v>
      </c>
      <c r="H11" s="326"/>
      <c r="I11" s="116"/>
      <c r="J11" s="94"/>
      <c r="K11" s="117">
        <f>I11+J11</f>
        <v>0</v>
      </c>
    </row>
    <row r="12" spans="1:11" x14ac:dyDescent="0.3">
      <c r="A12" s="131" t="s">
        <v>161</v>
      </c>
      <c r="B12" s="242" t="s">
        <v>162</v>
      </c>
      <c r="C12" s="247"/>
      <c r="D12" s="248"/>
      <c r="E12" s="249"/>
      <c r="F12" s="250"/>
      <c r="G12" s="251">
        <f t="shared" ref="G12:G20" si="0">+D12*E12*F12</f>
        <v>0</v>
      </c>
      <c r="H12" s="326"/>
      <c r="I12" s="116"/>
      <c r="J12" s="94"/>
      <c r="K12" s="117">
        <f t="shared" ref="K12:K15" si="1">I12+J12</f>
        <v>0</v>
      </c>
    </row>
    <row r="13" spans="1:11" x14ac:dyDescent="0.3">
      <c r="A13" s="131" t="s">
        <v>161</v>
      </c>
      <c r="B13" s="242" t="s">
        <v>162</v>
      </c>
      <c r="C13" s="247"/>
      <c r="D13" s="248"/>
      <c r="E13" s="249"/>
      <c r="F13" s="250"/>
      <c r="G13" s="251">
        <f t="shared" si="0"/>
        <v>0</v>
      </c>
      <c r="H13" s="326"/>
      <c r="I13" s="116"/>
      <c r="J13" s="94"/>
      <c r="K13" s="117">
        <f t="shared" si="1"/>
        <v>0</v>
      </c>
    </row>
    <row r="14" spans="1:11" x14ac:dyDescent="0.3">
      <c r="A14" s="131" t="s">
        <v>161</v>
      </c>
      <c r="B14" s="242" t="s">
        <v>162</v>
      </c>
      <c r="C14" s="247"/>
      <c r="D14" s="248"/>
      <c r="E14" s="249"/>
      <c r="F14" s="250"/>
      <c r="G14" s="251">
        <f t="shared" si="0"/>
        <v>0</v>
      </c>
      <c r="H14" s="326"/>
      <c r="I14" s="116"/>
      <c r="J14" s="94"/>
      <c r="K14" s="117">
        <f t="shared" si="1"/>
        <v>0</v>
      </c>
    </row>
    <row r="15" spans="1:11" x14ac:dyDescent="0.3">
      <c r="A15" s="131" t="s">
        <v>161</v>
      </c>
      <c r="B15" s="242" t="s">
        <v>162</v>
      </c>
      <c r="C15" s="247"/>
      <c r="D15" s="248"/>
      <c r="E15" s="249"/>
      <c r="F15" s="250"/>
      <c r="G15" s="251">
        <f t="shared" si="0"/>
        <v>0</v>
      </c>
      <c r="H15" s="326"/>
      <c r="I15" s="116"/>
      <c r="J15" s="94"/>
      <c r="K15" s="117">
        <f t="shared" si="1"/>
        <v>0</v>
      </c>
    </row>
    <row r="16" spans="1:11" x14ac:dyDescent="0.3">
      <c r="A16" s="131" t="s">
        <v>161</v>
      </c>
      <c r="B16" s="242" t="s">
        <v>162</v>
      </c>
      <c r="C16" s="247"/>
      <c r="D16" s="248"/>
      <c r="E16" s="249"/>
      <c r="F16" s="250"/>
      <c r="G16" s="251">
        <f t="shared" si="0"/>
        <v>0</v>
      </c>
      <c r="H16" s="326"/>
      <c r="I16" s="116"/>
      <c r="J16" s="94"/>
      <c r="K16" s="117">
        <f>I16+J16</f>
        <v>0</v>
      </c>
    </row>
    <row r="17" spans="1:16" x14ac:dyDescent="0.3">
      <c r="A17" s="131" t="s">
        <v>161</v>
      </c>
      <c r="B17" s="242" t="s">
        <v>162</v>
      </c>
      <c r="C17" s="247"/>
      <c r="D17" s="248"/>
      <c r="E17" s="249"/>
      <c r="F17" s="250"/>
      <c r="G17" s="251">
        <f t="shared" si="0"/>
        <v>0</v>
      </c>
      <c r="H17" s="326"/>
      <c r="I17" s="116"/>
      <c r="J17" s="94"/>
      <c r="K17" s="117">
        <f>I17+J17</f>
        <v>0</v>
      </c>
    </row>
    <row r="18" spans="1:16" x14ac:dyDescent="0.3">
      <c r="A18" s="131" t="s">
        <v>161</v>
      </c>
      <c r="B18" s="242" t="s">
        <v>162</v>
      </c>
      <c r="C18" s="247"/>
      <c r="D18" s="248"/>
      <c r="E18" s="249"/>
      <c r="F18" s="250"/>
      <c r="G18" s="251">
        <f t="shared" si="0"/>
        <v>0</v>
      </c>
      <c r="H18" s="326"/>
      <c r="I18" s="116"/>
      <c r="J18" s="94"/>
      <c r="K18" s="117">
        <f>I18+J18</f>
        <v>0</v>
      </c>
    </row>
    <row r="19" spans="1:16" x14ac:dyDescent="0.3">
      <c r="A19" s="131" t="s">
        <v>161</v>
      </c>
      <c r="B19" s="242" t="s">
        <v>162</v>
      </c>
      <c r="C19" s="247"/>
      <c r="D19" s="248"/>
      <c r="E19" s="249"/>
      <c r="F19" s="250"/>
      <c r="G19" s="251">
        <f t="shared" si="0"/>
        <v>0</v>
      </c>
      <c r="H19" s="326"/>
      <c r="I19" s="116"/>
      <c r="J19" s="94"/>
      <c r="K19" s="117">
        <f t="shared" ref="K19:K20" si="2">I19+J19</f>
        <v>0</v>
      </c>
    </row>
    <row r="20" spans="1:16" x14ac:dyDescent="0.3">
      <c r="A20" s="131" t="s">
        <v>161</v>
      </c>
      <c r="B20" s="242" t="s">
        <v>162</v>
      </c>
      <c r="C20" s="247"/>
      <c r="D20" s="248"/>
      <c r="E20" s="249"/>
      <c r="F20" s="250"/>
      <c r="G20" s="251">
        <f t="shared" si="0"/>
        <v>0</v>
      </c>
      <c r="H20" s="326"/>
      <c r="I20" s="116"/>
      <c r="J20" s="94"/>
      <c r="K20" s="117">
        <f t="shared" si="2"/>
        <v>0</v>
      </c>
    </row>
    <row r="21" spans="1:16" x14ac:dyDescent="0.3">
      <c r="A21" s="132" t="s">
        <v>110</v>
      </c>
      <c r="B21" s="243"/>
      <c r="C21" s="252"/>
      <c r="D21" s="253"/>
      <c r="E21" s="253"/>
      <c r="F21" s="253"/>
      <c r="G21" s="254"/>
      <c r="H21" s="326"/>
      <c r="I21" s="118">
        <f>SUM(I11:I20)</f>
        <v>0</v>
      </c>
      <c r="J21" s="95">
        <f>SUM(J11:J20)</f>
        <v>0</v>
      </c>
      <c r="K21" s="117">
        <f>+I21+J21</f>
        <v>0</v>
      </c>
    </row>
    <row r="22" spans="1:16" s="150" customFormat="1" x14ac:dyDescent="0.3">
      <c r="A22" s="145" t="s">
        <v>5</v>
      </c>
      <c r="B22" s="261"/>
      <c r="C22" s="262"/>
      <c r="D22" s="245"/>
      <c r="E22" s="245" t="s">
        <v>2</v>
      </c>
      <c r="F22" s="245" t="s">
        <v>97</v>
      </c>
      <c r="G22" s="259" t="s">
        <v>98</v>
      </c>
      <c r="H22" s="326"/>
      <c r="I22" s="148"/>
      <c r="J22" s="149"/>
      <c r="K22" s="147"/>
    </row>
    <row r="23" spans="1:16" x14ac:dyDescent="0.3">
      <c r="A23" s="131" t="s">
        <v>6</v>
      </c>
      <c r="B23" s="242" t="s">
        <v>45</v>
      </c>
      <c r="C23" s="247"/>
      <c r="D23" s="255"/>
      <c r="E23" s="260"/>
      <c r="F23" s="249"/>
      <c r="G23" s="258">
        <f>E23*F23</f>
        <v>0</v>
      </c>
      <c r="H23" s="326"/>
      <c r="I23" s="119"/>
      <c r="J23" s="96"/>
      <c r="K23" s="117">
        <f>I23+J23</f>
        <v>0</v>
      </c>
    </row>
    <row r="24" spans="1:16" x14ac:dyDescent="0.3">
      <c r="A24" s="131" t="s">
        <v>7</v>
      </c>
      <c r="B24" s="242" t="s">
        <v>45</v>
      </c>
      <c r="C24" s="256"/>
      <c r="D24" s="248"/>
      <c r="E24" s="257"/>
      <c r="F24" s="249"/>
      <c r="G24" s="258">
        <f>+D24*E24</f>
        <v>0</v>
      </c>
      <c r="H24" s="326"/>
      <c r="I24" s="119"/>
      <c r="J24" s="96"/>
      <c r="K24" s="117">
        <f>I24+J24</f>
        <v>0</v>
      </c>
    </row>
    <row r="25" spans="1:16" x14ac:dyDescent="0.3">
      <c r="A25" s="132" t="s">
        <v>19</v>
      </c>
      <c r="B25" s="202"/>
      <c r="C25" s="212"/>
      <c r="D25" s="154"/>
      <c r="E25" s="154"/>
      <c r="F25" s="154"/>
      <c r="G25" s="213"/>
      <c r="H25" s="326"/>
      <c r="I25" s="118">
        <f>SUM(I23:I24)</f>
        <v>0</v>
      </c>
      <c r="J25" s="95">
        <f>SUM(J23:J24)</f>
        <v>0</v>
      </c>
      <c r="K25" s="117">
        <f>+I25+J25</f>
        <v>0</v>
      </c>
    </row>
    <row r="26" spans="1:16" ht="15.6" x14ac:dyDescent="0.3">
      <c r="A26" s="133" t="s">
        <v>17</v>
      </c>
      <c r="B26" s="203"/>
      <c r="C26" s="214"/>
      <c r="D26" s="155"/>
      <c r="E26" s="155"/>
      <c r="F26" s="155"/>
      <c r="G26" s="215"/>
      <c r="H26" s="326"/>
      <c r="I26" s="120">
        <f>I21+I25</f>
        <v>0</v>
      </c>
      <c r="J26" s="108">
        <f>J21+J25</f>
        <v>0</v>
      </c>
      <c r="K26" s="121">
        <f>+I26+J26</f>
        <v>0</v>
      </c>
    </row>
    <row r="27" spans="1:16" s="144" customFormat="1" x14ac:dyDescent="0.3">
      <c r="A27" s="146" t="s">
        <v>103</v>
      </c>
      <c r="B27" s="239" t="s">
        <v>112</v>
      </c>
      <c r="C27" s="244"/>
      <c r="D27" s="265"/>
      <c r="E27" s="265"/>
      <c r="F27" s="265"/>
      <c r="G27" s="266"/>
      <c r="H27" s="326"/>
      <c r="I27" s="141"/>
      <c r="J27" s="142"/>
      <c r="K27" s="143"/>
    </row>
    <row r="28" spans="1:16" x14ac:dyDescent="0.3">
      <c r="A28" s="131" t="s">
        <v>69</v>
      </c>
      <c r="B28" s="242" t="s">
        <v>45</v>
      </c>
      <c r="C28" s="247"/>
      <c r="D28" s="263"/>
      <c r="E28" s="263"/>
      <c r="F28" s="263"/>
      <c r="G28" s="264"/>
      <c r="H28" s="326"/>
      <c r="I28" s="119"/>
      <c r="J28" s="96"/>
      <c r="K28" s="117">
        <f>I28+J28</f>
        <v>0</v>
      </c>
    </row>
    <row r="29" spans="1:16" x14ac:dyDescent="0.3">
      <c r="A29" s="131" t="s">
        <v>70</v>
      </c>
      <c r="B29" s="242" t="s">
        <v>45</v>
      </c>
      <c r="C29" s="247"/>
      <c r="D29" s="263"/>
      <c r="E29" s="263"/>
      <c r="F29" s="263"/>
      <c r="G29" s="264"/>
      <c r="H29" s="326"/>
      <c r="I29" s="119"/>
      <c r="J29" s="96"/>
      <c r="K29" s="117">
        <f>I29+J29</f>
        <v>0</v>
      </c>
    </row>
    <row r="30" spans="1:16" x14ac:dyDescent="0.3">
      <c r="A30" s="134" t="s">
        <v>20</v>
      </c>
      <c r="B30" s="204"/>
      <c r="C30" s="214"/>
      <c r="D30" s="155"/>
      <c r="E30" s="155"/>
      <c r="F30" s="155"/>
      <c r="G30" s="215"/>
      <c r="H30" s="326"/>
      <c r="I30" s="124">
        <f>SUM(I28:I29)</f>
        <v>0</v>
      </c>
      <c r="J30" s="97">
        <f>SUM(J28:J29)</f>
        <v>0</v>
      </c>
      <c r="K30" s="115">
        <f>+I30+J30</f>
        <v>0</v>
      </c>
    </row>
    <row r="31" spans="1:16" s="144" customFormat="1" x14ac:dyDescent="0.3">
      <c r="A31" s="146" t="s">
        <v>100</v>
      </c>
      <c r="B31" s="267"/>
      <c r="C31" s="244"/>
      <c r="D31" s="245"/>
      <c r="E31" s="245" t="s">
        <v>2</v>
      </c>
      <c r="F31" s="245" t="s">
        <v>129</v>
      </c>
      <c r="G31" s="259" t="s">
        <v>98</v>
      </c>
      <c r="H31" s="326"/>
      <c r="I31" s="141"/>
      <c r="J31" s="142"/>
      <c r="K31" s="143"/>
      <c r="L31" s="338"/>
      <c r="M31" s="338"/>
      <c r="N31" s="338"/>
      <c r="O31" s="338"/>
      <c r="P31" s="338"/>
    </row>
    <row r="32" spans="1:16" x14ac:dyDescent="0.3">
      <c r="A32" s="138" t="s">
        <v>99</v>
      </c>
      <c r="B32" s="242" t="s">
        <v>45</v>
      </c>
      <c r="C32" s="256"/>
      <c r="D32" s="268"/>
      <c r="E32" s="268"/>
      <c r="F32" s="250"/>
      <c r="G32" s="269">
        <f>+E32*F32</f>
        <v>0</v>
      </c>
      <c r="H32" s="326"/>
      <c r="I32" s="119"/>
      <c r="J32" s="96"/>
      <c r="K32" s="117">
        <f>+I32+J32</f>
        <v>0</v>
      </c>
    </row>
    <row r="33" spans="1:16" x14ac:dyDescent="0.3">
      <c r="A33" s="138" t="s">
        <v>126</v>
      </c>
      <c r="B33" s="242" t="s">
        <v>45</v>
      </c>
      <c r="C33" s="256"/>
      <c r="D33" s="248"/>
      <c r="E33" s="248"/>
      <c r="F33" s="250"/>
      <c r="G33" s="269">
        <f t="shared" ref="G33:G36" si="3">+E33*F33</f>
        <v>0</v>
      </c>
      <c r="H33" s="326"/>
      <c r="I33" s="119"/>
      <c r="J33" s="96"/>
      <c r="K33" s="117">
        <f>+I33+J33</f>
        <v>0</v>
      </c>
    </row>
    <row r="34" spans="1:16" x14ac:dyDescent="0.3">
      <c r="A34" s="138" t="s">
        <v>94</v>
      </c>
      <c r="B34" s="242" t="s">
        <v>45</v>
      </c>
      <c r="C34" s="256"/>
      <c r="D34" s="248"/>
      <c r="E34" s="248"/>
      <c r="F34" s="250"/>
      <c r="G34" s="269">
        <f t="shared" si="3"/>
        <v>0</v>
      </c>
      <c r="H34" s="326"/>
      <c r="I34" s="119"/>
      <c r="J34" s="96"/>
      <c r="K34" s="117">
        <f t="shared" ref="K34:K36" si="4">+I34+J34</f>
        <v>0</v>
      </c>
    </row>
    <row r="35" spans="1:16" x14ac:dyDescent="0.3">
      <c r="A35" s="138" t="s">
        <v>156</v>
      </c>
      <c r="B35" s="242" t="s">
        <v>45</v>
      </c>
      <c r="C35" s="256"/>
      <c r="D35" s="248"/>
      <c r="E35" s="248"/>
      <c r="F35" s="250"/>
      <c r="G35" s="269">
        <f t="shared" si="3"/>
        <v>0</v>
      </c>
      <c r="H35" s="326"/>
      <c r="I35" s="119"/>
      <c r="J35" s="96"/>
      <c r="K35" s="117">
        <f t="shared" si="4"/>
        <v>0</v>
      </c>
    </row>
    <row r="36" spans="1:16" x14ac:dyDescent="0.3">
      <c r="A36" s="138" t="s">
        <v>157</v>
      </c>
      <c r="B36" s="242" t="s">
        <v>45</v>
      </c>
      <c r="C36" s="256"/>
      <c r="D36" s="248"/>
      <c r="E36" s="248"/>
      <c r="F36" s="250"/>
      <c r="G36" s="269">
        <f t="shared" si="3"/>
        <v>0</v>
      </c>
      <c r="H36" s="326"/>
      <c r="I36" s="119"/>
      <c r="J36" s="96"/>
      <c r="K36" s="117">
        <f t="shared" si="4"/>
        <v>0</v>
      </c>
    </row>
    <row r="37" spans="1:16" s="144" customFormat="1" x14ac:dyDescent="0.3">
      <c r="A37" s="146" t="s">
        <v>93</v>
      </c>
      <c r="B37" s="267"/>
      <c r="C37" s="270"/>
      <c r="D37" s="245"/>
      <c r="E37" s="245" t="s">
        <v>102</v>
      </c>
      <c r="F37" s="245" t="s">
        <v>101</v>
      </c>
      <c r="G37" s="259" t="s">
        <v>98</v>
      </c>
      <c r="H37" s="326"/>
      <c r="I37" s="141"/>
      <c r="J37" s="142"/>
      <c r="K37" s="143"/>
      <c r="L37" s="338"/>
      <c r="M37" s="338"/>
      <c r="N37" s="338"/>
      <c r="O37" s="338"/>
      <c r="P37" s="338"/>
    </row>
    <row r="38" spans="1:16" x14ac:dyDescent="0.3">
      <c r="A38" s="138" t="s">
        <v>93</v>
      </c>
      <c r="B38" s="271"/>
      <c r="C38" s="272"/>
      <c r="D38" s="263"/>
      <c r="E38" s="250"/>
      <c r="F38" s="250">
        <v>0.65500000000000003</v>
      </c>
      <c r="G38" s="269">
        <f>E38*F38</f>
        <v>0</v>
      </c>
      <c r="H38" s="326"/>
      <c r="I38" s="119"/>
      <c r="J38" s="96"/>
      <c r="K38" s="117">
        <f t="shared" ref="K38" si="5">+I38+J38</f>
        <v>0</v>
      </c>
    </row>
    <row r="39" spans="1:16" x14ac:dyDescent="0.3">
      <c r="A39" s="134" t="s">
        <v>104</v>
      </c>
      <c r="B39" s="203"/>
      <c r="C39" s="214"/>
      <c r="D39" s="155"/>
      <c r="E39" s="155"/>
      <c r="F39" s="155"/>
      <c r="G39" s="215"/>
      <c r="H39" s="326"/>
      <c r="I39" s="124">
        <f>SUM(I31:I38)</f>
        <v>0</v>
      </c>
      <c r="J39" s="97">
        <f>SUM(J31:J38)</f>
        <v>0</v>
      </c>
      <c r="K39" s="115">
        <f>+I39+J39</f>
        <v>0</v>
      </c>
    </row>
    <row r="40" spans="1:16" s="144" customFormat="1" x14ac:dyDescent="0.3">
      <c r="A40" s="145" t="s">
        <v>105</v>
      </c>
      <c r="B40" s="239" t="s">
        <v>112</v>
      </c>
      <c r="C40" s="262"/>
      <c r="D40" s="274"/>
      <c r="E40" s="274" t="s">
        <v>117</v>
      </c>
      <c r="F40" s="274" t="s">
        <v>118</v>
      </c>
      <c r="G40" s="275" t="s">
        <v>119</v>
      </c>
      <c r="H40" s="326"/>
      <c r="I40" s="141"/>
      <c r="J40" s="142"/>
      <c r="K40" s="143"/>
    </row>
    <row r="41" spans="1:16" x14ac:dyDescent="0.3">
      <c r="A41" s="139" t="s">
        <v>134</v>
      </c>
      <c r="B41" s="242" t="s">
        <v>45</v>
      </c>
      <c r="C41" s="256"/>
      <c r="D41" s="263"/>
      <c r="E41" s="263"/>
      <c r="F41" s="263"/>
      <c r="G41" s="269">
        <f>E41*F41</f>
        <v>0</v>
      </c>
      <c r="H41" s="326"/>
      <c r="I41" s="119"/>
      <c r="J41" s="96"/>
      <c r="K41" s="117">
        <f>I41+J41</f>
        <v>0</v>
      </c>
    </row>
    <row r="42" spans="1:16" x14ac:dyDescent="0.3">
      <c r="A42" s="139" t="s">
        <v>1</v>
      </c>
      <c r="B42" s="273" t="s">
        <v>45</v>
      </c>
      <c r="C42" s="256"/>
      <c r="D42" s="276"/>
      <c r="E42" s="276"/>
      <c r="F42" s="276"/>
      <c r="G42" s="269">
        <f>E42*F42</f>
        <v>0</v>
      </c>
      <c r="H42" s="326"/>
      <c r="I42" s="119"/>
      <c r="J42" s="96"/>
      <c r="K42" s="117">
        <f>I42+J42</f>
        <v>0</v>
      </c>
    </row>
    <row r="43" spans="1:16" x14ac:dyDescent="0.3">
      <c r="A43" s="135" t="s">
        <v>33</v>
      </c>
      <c r="B43" s="205"/>
      <c r="C43" s="216"/>
      <c r="D43" s="156"/>
      <c r="E43" s="156"/>
      <c r="F43" s="156"/>
      <c r="G43" s="217"/>
      <c r="H43" s="326"/>
      <c r="I43" s="125">
        <f>SUM(I41:I42)</f>
        <v>0</v>
      </c>
      <c r="J43" s="99">
        <f>SUM(J41:J42)</f>
        <v>0</v>
      </c>
      <c r="K43" s="126">
        <f>+I43+J43</f>
        <v>0</v>
      </c>
    </row>
    <row r="44" spans="1:16" x14ac:dyDescent="0.3">
      <c r="A44" s="137" t="s">
        <v>35</v>
      </c>
      <c r="B44" s="277"/>
      <c r="C44" s="278"/>
      <c r="D44" s="279"/>
      <c r="E44" s="279"/>
      <c r="F44" s="279"/>
      <c r="G44" s="280"/>
      <c r="H44" s="326"/>
      <c r="I44" s="122"/>
      <c r="J44" s="98"/>
      <c r="K44" s="123"/>
    </row>
    <row r="45" spans="1:16" ht="15" customHeight="1" x14ac:dyDescent="0.3">
      <c r="A45" s="131" t="s">
        <v>77</v>
      </c>
      <c r="B45" s="242" t="s">
        <v>45</v>
      </c>
      <c r="C45" s="247"/>
      <c r="D45" s="276"/>
      <c r="E45" s="276"/>
      <c r="F45" s="276"/>
      <c r="G45" s="281"/>
      <c r="H45" s="326"/>
      <c r="I45" s="119"/>
      <c r="J45" s="96"/>
      <c r="K45" s="117">
        <f t="shared" ref="K45:K51" si="6">+I45+J45</f>
        <v>0</v>
      </c>
    </row>
    <row r="46" spans="1:16" ht="15" customHeight="1" x14ac:dyDescent="0.3">
      <c r="A46" s="131" t="s">
        <v>78</v>
      </c>
      <c r="B46" s="242" t="s">
        <v>45</v>
      </c>
      <c r="C46" s="247"/>
      <c r="D46" s="263"/>
      <c r="E46" s="263"/>
      <c r="F46" s="263"/>
      <c r="G46" s="264"/>
      <c r="H46" s="326"/>
      <c r="I46" s="119"/>
      <c r="J46" s="96"/>
      <c r="K46" s="117">
        <f t="shared" si="6"/>
        <v>0</v>
      </c>
    </row>
    <row r="47" spans="1:16" x14ac:dyDescent="0.3">
      <c r="A47" s="131" t="s">
        <v>35</v>
      </c>
      <c r="B47" s="242" t="s">
        <v>45</v>
      </c>
      <c r="C47" s="247"/>
      <c r="D47" s="263"/>
      <c r="E47" s="263"/>
      <c r="F47" s="263"/>
      <c r="G47" s="264"/>
      <c r="H47" s="326"/>
      <c r="I47" s="119"/>
      <c r="J47" s="96"/>
      <c r="K47" s="117">
        <f t="shared" si="6"/>
        <v>0</v>
      </c>
    </row>
    <row r="48" spans="1:16" x14ac:dyDescent="0.3">
      <c r="A48" s="131" t="s">
        <v>35</v>
      </c>
      <c r="B48" s="242" t="s">
        <v>45</v>
      </c>
      <c r="C48" s="247"/>
      <c r="D48" s="263"/>
      <c r="E48" s="263"/>
      <c r="F48" s="263"/>
      <c r="G48" s="264"/>
      <c r="H48" s="326"/>
      <c r="I48" s="119"/>
      <c r="J48" s="96"/>
      <c r="K48" s="117">
        <f t="shared" si="6"/>
        <v>0</v>
      </c>
    </row>
    <row r="49" spans="1:13" x14ac:dyDescent="0.3">
      <c r="A49" s="131" t="s">
        <v>35</v>
      </c>
      <c r="B49" s="242" t="s">
        <v>45</v>
      </c>
      <c r="C49" s="247"/>
      <c r="D49" s="263"/>
      <c r="E49" s="263"/>
      <c r="F49" s="263"/>
      <c r="G49" s="264"/>
      <c r="H49" s="326"/>
      <c r="I49" s="119"/>
      <c r="J49" s="96"/>
      <c r="K49" s="117">
        <f t="shared" si="6"/>
        <v>0</v>
      </c>
    </row>
    <row r="50" spans="1:13" x14ac:dyDescent="0.3">
      <c r="A50" s="131" t="s">
        <v>35</v>
      </c>
      <c r="B50" s="242" t="s">
        <v>45</v>
      </c>
      <c r="C50" s="247"/>
      <c r="D50" s="263"/>
      <c r="E50" s="263"/>
      <c r="F50" s="263"/>
      <c r="G50" s="264"/>
      <c r="H50" s="326"/>
      <c r="I50" s="119"/>
      <c r="J50" s="96"/>
      <c r="K50" s="117">
        <f t="shared" si="6"/>
        <v>0</v>
      </c>
    </row>
    <row r="51" spans="1:13" x14ac:dyDescent="0.3">
      <c r="A51" s="134" t="s">
        <v>36</v>
      </c>
      <c r="B51" s="206"/>
      <c r="C51" s="214"/>
      <c r="D51" s="155"/>
      <c r="E51" s="155"/>
      <c r="F51" s="155"/>
      <c r="G51" s="215"/>
      <c r="H51" s="326"/>
      <c r="I51" s="124">
        <f>SUM(I45:I50)</f>
        <v>0</v>
      </c>
      <c r="J51" s="97">
        <f>SUM(J45:J50)</f>
        <v>0</v>
      </c>
      <c r="K51" s="115">
        <f t="shared" si="6"/>
        <v>0</v>
      </c>
    </row>
    <row r="52" spans="1:13" s="7" customFormat="1" ht="17.25" customHeight="1" x14ac:dyDescent="0.3">
      <c r="A52" s="140" t="s">
        <v>37</v>
      </c>
      <c r="B52" s="282"/>
      <c r="C52" s="278"/>
      <c r="D52" s="279"/>
      <c r="E52" s="279"/>
      <c r="F52" s="279"/>
      <c r="G52" s="280"/>
      <c r="H52" s="326"/>
      <c r="I52" s="122"/>
      <c r="J52" s="98"/>
      <c r="K52" s="123"/>
    </row>
    <row r="53" spans="1:13" s="7" customFormat="1" x14ac:dyDescent="0.3">
      <c r="A53" s="131" t="s">
        <v>84</v>
      </c>
      <c r="B53" s="242" t="s">
        <v>45</v>
      </c>
      <c r="C53" s="247"/>
      <c r="D53" s="263"/>
      <c r="E53" s="263"/>
      <c r="F53" s="263"/>
      <c r="G53" s="264"/>
      <c r="H53" s="326"/>
      <c r="I53" s="119"/>
      <c r="J53" s="96"/>
      <c r="K53" s="117">
        <f>+I53+J53</f>
        <v>0</v>
      </c>
    </row>
    <row r="54" spans="1:13" s="7" customFormat="1" x14ac:dyDescent="0.3">
      <c r="A54" s="131" t="s">
        <v>84</v>
      </c>
      <c r="B54" s="242" t="s">
        <v>45</v>
      </c>
      <c r="C54" s="247"/>
      <c r="D54" s="263"/>
      <c r="E54" s="263"/>
      <c r="F54" s="263"/>
      <c r="G54" s="264"/>
      <c r="H54" s="326"/>
      <c r="I54" s="119"/>
      <c r="J54" s="96"/>
      <c r="K54" s="117">
        <f>+I54+J54</f>
        <v>0</v>
      </c>
    </row>
    <row r="55" spans="1:13" ht="30.6" customHeight="1" x14ac:dyDescent="0.3">
      <c r="A55" s="134" t="s">
        <v>38</v>
      </c>
      <c r="B55" s="392" t="s">
        <v>166</v>
      </c>
      <c r="C55" s="214"/>
      <c r="D55" s="155"/>
      <c r="E55" s="155"/>
      <c r="F55" s="155"/>
      <c r="G55" s="215"/>
      <c r="H55" s="326"/>
      <c r="I55" s="124">
        <f>SUM(I53:I54)</f>
        <v>0</v>
      </c>
      <c r="J55" s="97">
        <f>SUM(J53:J54)</f>
        <v>0</v>
      </c>
      <c r="K55" s="115">
        <f>+I55+J55</f>
        <v>0</v>
      </c>
    </row>
    <row r="56" spans="1:13" ht="18" customHeight="1" x14ac:dyDescent="0.3">
      <c r="A56" s="136" t="s">
        <v>146</v>
      </c>
      <c r="B56" s="208"/>
      <c r="C56" s="220"/>
      <c r="D56" s="158"/>
      <c r="E56" s="158"/>
      <c r="F56" s="158"/>
      <c r="G56" s="221"/>
      <c r="H56" s="326"/>
      <c r="I56" s="127">
        <f>I26+I30+I39+I43+I55+I51</f>
        <v>0</v>
      </c>
      <c r="J56" s="100">
        <f>J26+J30+J39+J43+J55+J51</f>
        <v>0</v>
      </c>
      <c r="K56" s="128">
        <f>SUM(I56:J56)</f>
        <v>0</v>
      </c>
    </row>
    <row r="57" spans="1:13" ht="15.6" customHeight="1" x14ac:dyDescent="0.3">
      <c r="A57" s="137" t="s">
        <v>40</v>
      </c>
      <c r="B57" s="209" t="s">
        <v>147</v>
      </c>
      <c r="C57" s="218"/>
      <c r="D57" s="157"/>
      <c r="E57" s="157"/>
      <c r="F57" s="157"/>
      <c r="G57" s="219"/>
      <c r="H57" s="326"/>
      <c r="I57" s="339"/>
      <c r="J57" s="340"/>
      <c r="K57" s="341"/>
    </row>
    <row r="58" spans="1:13" ht="15" thickBot="1" x14ac:dyDescent="0.35">
      <c r="A58" s="131" t="s">
        <v>84</v>
      </c>
      <c r="B58" s="210"/>
      <c r="C58" s="222"/>
      <c r="D58" s="159"/>
      <c r="E58" s="159"/>
      <c r="F58" s="159"/>
      <c r="G58" s="223"/>
      <c r="H58" s="326"/>
      <c r="I58" s="151"/>
      <c r="J58" s="152"/>
      <c r="K58" s="163">
        <f>+I58+J58</f>
        <v>0</v>
      </c>
    </row>
    <row r="59" spans="1:13" ht="26.4" customHeight="1" thickBot="1" x14ac:dyDescent="0.35">
      <c r="A59" s="41" t="s">
        <v>106</v>
      </c>
      <c r="B59" s="211"/>
      <c r="C59" s="224"/>
      <c r="D59" s="160"/>
      <c r="E59" s="160"/>
      <c r="F59" s="160"/>
      <c r="G59" s="225"/>
      <c r="H59" s="326"/>
      <c r="I59" s="129">
        <f>I56+I58</f>
        <v>0</v>
      </c>
      <c r="J59" s="101">
        <f>J56+J58</f>
        <v>0</v>
      </c>
      <c r="K59" s="102">
        <f>K56+K58</f>
        <v>0</v>
      </c>
    </row>
    <row r="60" spans="1:13" s="7" customFormat="1" ht="15" customHeight="1" x14ac:dyDescent="0.3">
      <c r="A60" s="226" t="s">
        <v>113</v>
      </c>
      <c r="B60" s="227"/>
      <c r="C60" s="228"/>
      <c r="D60" s="228"/>
      <c r="E60" s="228"/>
      <c r="F60" s="228"/>
      <c r="G60" s="228"/>
      <c r="H60" s="326"/>
      <c r="I60" s="178" t="e">
        <f>I59/K59</f>
        <v>#DIV/0!</v>
      </c>
      <c r="J60" s="179" t="e">
        <f>J59/K59</f>
        <v>#DIV/0!</v>
      </c>
      <c r="K60" s="180" t="e">
        <f>I60+J60</f>
        <v>#DIV/0!</v>
      </c>
    </row>
    <row r="61" spans="1:13" s="7" customFormat="1" ht="15" customHeight="1" thickBot="1" x14ac:dyDescent="0.35">
      <c r="A61" s="226"/>
      <c r="B61" s="227"/>
      <c r="C61" s="228"/>
      <c r="D61" s="228"/>
      <c r="E61" s="228"/>
      <c r="F61" s="228"/>
      <c r="G61" s="228"/>
      <c r="H61" s="326"/>
      <c r="I61" s="199"/>
      <c r="J61" s="200"/>
      <c r="K61" s="201"/>
    </row>
    <row r="62" spans="1:13" s="188" customFormat="1" ht="13.8" x14ac:dyDescent="0.3">
      <c r="A62" s="229"/>
      <c r="B62" s="229"/>
      <c r="C62" s="229"/>
      <c r="D62" s="229"/>
      <c r="E62" s="230"/>
      <c r="F62" s="230"/>
      <c r="G62" s="230"/>
      <c r="H62" s="326"/>
      <c r="I62" s="184" t="s">
        <v>88</v>
      </c>
      <c r="J62" s="185"/>
      <c r="K62" s="186"/>
      <c r="L62" s="187"/>
    </row>
    <row r="63" spans="1:13" s="190" customFormat="1" ht="29.4" customHeight="1" x14ac:dyDescent="0.3">
      <c r="A63" s="231"/>
      <c r="B63" s="231"/>
      <c r="C63" s="231"/>
      <c r="D63" s="231"/>
      <c r="E63" s="232"/>
      <c r="F63" s="232"/>
      <c r="G63" s="232"/>
      <c r="H63" s="326"/>
      <c r="I63" s="393" t="s">
        <v>165</v>
      </c>
      <c r="J63" s="394"/>
      <c r="K63" s="395"/>
      <c r="M63" s="187"/>
    </row>
    <row r="64" spans="1:13" s="188" customFormat="1" ht="14.4" customHeight="1" x14ac:dyDescent="0.3">
      <c r="A64" s="231"/>
      <c r="B64" s="231"/>
      <c r="C64" s="231"/>
      <c r="D64" s="231"/>
      <c r="E64" s="232"/>
      <c r="F64" s="232"/>
      <c r="G64" s="232"/>
      <c r="H64" s="326"/>
      <c r="I64" s="344" t="s">
        <v>13</v>
      </c>
      <c r="J64" s="345"/>
      <c r="K64" s="191" t="e">
        <f>K59/K63</f>
        <v>#DIV/0!</v>
      </c>
      <c r="L64" s="187"/>
    </row>
    <row r="65" spans="1:13" ht="15" thickBot="1" x14ac:dyDescent="0.35">
      <c r="A65" s="235"/>
      <c r="B65" s="236"/>
      <c r="C65" s="237"/>
      <c r="D65" s="238"/>
      <c r="E65" s="238"/>
      <c r="F65" s="238"/>
      <c r="G65" s="238"/>
      <c r="H65" s="326"/>
      <c r="I65" s="181"/>
      <c r="J65" s="161"/>
      <c r="K65" s="162"/>
      <c r="L65" s="65"/>
    </row>
    <row r="66" spans="1:13" ht="24.6" customHeight="1" thickBot="1" x14ac:dyDescent="0.35">
      <c r="A66" s="233" t="s">
        <v>85</v>
      </c>
      <c r="B66" s="234" t="s">
        <v>149</v>
      </c>
      <c r="C66" s="283"/>
      <c r="D66" s="284"/>
      <c r="E66" s="284"/>
      <c r="F66" s="284"/>
      <c r="G66" s="284"/>
      <c r="H66" s="327"/>
      <c r="I66" s="164" t="s">
        <v>50</v>
      </c>
      <c r="J66" s="164" t="s">
        <v>109</v>
      </c>
      <c r="K66" s="165" t="s">
        <v>2</v>
      </c>
      <c r="L66" s="65"/>
      <c r="M66" s="74"/>
    </row>
    <row r="67" spans="1:13" x14ac:dyDescent="0.3">
      <c r="A67" s="172" t="s">
        <v>42</v>
      </c>
      <c r="B67" s="285"/>
      <c r="C67" s="329" t="s">
        <v>114</v>
      </c>
      <c r="D67" s="330"/>
      <c r="E67" s="330"/>
      <c r="F67" s="330"/>
      <c r="G67" s="331"/>
      <c r="H67" s="327"/>
      <c r="I67" s="192"/>
      <c r="J67" s="193"/>
      <c r="K67" s="166"/>
      <c r="L67" s="65"/>
      <c r="M67" s="75"/>
    </row>
    <row r="68" spans="1:13" x14ac:dyDescent="0.3">
      <c r="A68" s="173" t="s">
        <v>43</v>
      </c>
      <c r="B68" s="286"/>
      <c r="C68" s="332" t="s">
        <v>114</v>
      </c>
      <c r="D68" s="333"/>
      <c r="E68" s="333"/>
      <c r="F68" s="333"/>
      <c r="G68" s="334"/>
      <c r="H68" s="327"/>
      <c r="I68" s="194"/>
      <c r="J68" s="195"/>
      <c r="K68" s="167"/>
      <c r="L68" s="65"/>
      <c r="M68" s="75"/>
    </row>
    <row r="69" spans="1:13" ht="15" customHeight="1" x14ac:dyDescent="0.3">
      <c r="A69" s="174" t="s">
        <v>27</v>
      </c>
      <c r="B69" s="286"/>
      <c r="C69" s="332" t="s">
        <v>114</v>
      </c>
      <c r="D69" s="333"/>
      <c r="E69" s="333"/>
      <c r="F69" s="333"/>
      <c r="G69" s="334"/>
      <c r="H69" s="327"/>
      <c r="I69" s="194"/>
      <c r="J69" s="196"/>
      <c r="K69" s="168"/>
      <c r="L69" s="65"/>
      <c r="M69" s="75"/>
    </row>
    <row r="70" spans="1:13" x14ac:dyDescent="0.3">
      <c r="A70" s="174" t="s">
        <v>28</v>
      </c>
      <c r="B70" s="286"/>
      <c r="C70" s="332" t="s">
        <v>114</v>
      </c>
      <c r="D70" s="333"/>
      <c r="E70" s="333"/>
      <c r="F70" s="333"/>
      <c r="G70" s="334"/>
      <c r="H70" s="327"/>
      <c r="I70" s="194"/>
      <c r="J70" s="196"/>
      <c r="K70" s="168"/>
      <c r="L70" s="65"/>
      <c r="M70" s="75"/>
    </row>
    <row r="71" spans="1:13" x14ac:dyDescent="0.3">
      <c r="A71" s="174" t="s">
        <v>12</v>
      </c>
      <c r="B71" s="276"/>
      <c r="C71" s="332" t="s">
        <v>114</v>
      </c>
      <c r="D71" s="333"/>
      <c r="E71" s="333"/>
      <c r="F71" s="333"/>
      <c r="G71" s="334"/>
      <c r="H71" s="327"/>
      <c r="I71" s="194"/>
      <c r="J71" s="196"/>
      <c r="K71" s="168"/>
      <c r="L71" s="65"/>
    </row>
    <row r="72" spans="1:13" x14ac:dyDescent="0.3">
      <c r="A72" s="175" t="s">
        <v>25</v>
      </c>
      <c r="B72" s="242"/>
      <c r="C72" s="332" t="s">
        <v>114</v>
      </c>
      <c r="D72" s="333"/>
      <c r="E72" s="333"/>
      <c r="F72" s="333"/>
      <c r="G72" s="334"/>
      <c r="H72" s="327"/>
      <c r="I72" s="197"/>
      <c r="J72" s="198"/>
      <c r="K72" s="168"/>
      <c r="L72" s="65"/>
    </row>
    <row r="73" spans="1:13" x14ac:dyDescent="0.3">
      <c r="A73" s="173" t="s">
        <v>26</v>
      </c>
      <c r="B73" s="242"/>
      <c r="C73" s="332" t="s">
        <v>114</v>
      </c>
      <c r="D73" s="333"/>
      <c r="E73" s="333"/>
      <c r="F73" s="333"/>
      <c r="G73" s="334"/>
      <c r="H73" s="327"/>
      <c r="I73" s="197"/>
      <c r="J73" s="193"/>
      <c r="K73" s="168"/>
      <c r="L73" s="65"/>
    </row>
    <row r="74" spans="1:13" x14ac:dyDescent="0.3">
      <c r="A74" s="173" t="s">
        <v>26</v>
      </c>
      <c r="B74" s="242"/>
      <c r="C74" s="332" t="s">
        <v>114</v>
      </c>
      <c r="D74" s="333"/>
      <c r="E74" s="333"/>
      <c r="F74" s="333"/>
      <c r="G74" s="334"/>
      <c r="H74" s="327"/>
      <c r="I74" s="197"/>
      <c r="J74" s="193"/>
      <c r="K74" s="168"/>
      <c r="L74" s="65"/>
    </row>
    <row r="75" spans="1:13" ht="28.8" x14ac:dyDescent="0.3">
      <c r="A75" s="174" t="s">
        <v>29</v>
      </c>
      <c r="B75" s="396" t="s">
        <v>167</v>
      </c>
      <c r="C75" s="335"/>
      <c r="D75" s="336"/>
      <c r="E75" s="336"/>
      <c r="F75" s="336"/>
      <c r="G75" s="337"/>
      <c r="H75" s="328"/>
      <c r="I75" s="103"/>
      <c r="J75" s="107"/>
      <c r="K75" s="168"/>
      <c r="L75" s="65"/>
    </row>
    <row r="76" spans="1:13" ht="20.25" customHeight="1" thickBot="1" x14ac:dyDescent="0.35">
      <c r="A76" s="169" t="s">
        <v>44</v>
      </c>
      <c r="B76" s="176"/>
      <c r="C76" s="170"/>
      <c r="D76" s="346" t="s">
        <v>48</v>
      </c>
      <c r="E76" s="347"/>
      <c r="F76" s="347"/>
      <c r="G76" s="347"/>
      <c r="H76" s="347"/>
      <c r="I76" s="347"/>
      <c r="J76" s="348"/>
      <c r="K76" s="171">
        <f>SUM(K67:K75)</f>
        <v>0</v>
      </c>
    </row>
    <row r="77" spans="1:13" x14ac:dyDescent="0.3">
      <c r="A77" s="349"/>
      <c r="B77" s="350"/>
      <c r="C77" s="350"/>
      <c r="D77" s="350"/>
      <c r="E77" s="350"/>
      <c r="F77" s="350"/>
      <c r="G77" s="350"/>
      <c r="H77" s="350"/>
      <c r="I77" s="350"/>
      <c r="J77" s="350"/>
      <c r="K77" s="351"/>
      <c r="L77" s="65"/>
    </row>
    <row r="78" spans="1:13" ht="24" customHeight="1" thickBot="1" x14ac:dyDescent="0.35">
      <c r="A78" s="177" t="s">
        <v>108</v>
      </c>
      <c r="B78" s="182"/>
      <c r="C78" s="183"/>
      <c r="D78" s="352" t="s">
        <v>49</v>
      </c>
      <c r="E78" s="352"/>
      <c r="F78" s="352"/>
      <c r="G78" s="352"/>
      <c r="H78" s="352"/>
      <c r="I78" s="352"/>
      <c r="J78" s="353"/>
      <c r="K78" s="104">
        <f>I59</f>
        <v>0</v>
      </c>
      <c r="M78" s="65"/>
    </row>
    <row r="79" spans="1:13" ht="25.2" customHeight="1" thickBot="1" x14ac:dyDescent="0.35">
      <c r="A79" s="57" t="s">
        <v>107</v>
      </c>
      <c r="B79" s="354"/>
      <c r="C79" s="355"/>
      <c r="D79" s="356"/>
      <c r="E79" s="356"/>
      <c r="F79" s="356"/>
      <c r="G79" s="356"/>
      <c r="H79" s="356"/>
      <c r="I79" s="356"/>
      <c r="J79" s="357"/>
      <c r="K79" s="105">
        <f>+K76+K78</f>
        <v>0</v>
      </c>
      <c r="L79" s="65"/>
    </row>
    <row r="80" spans="1:13" ht="22.5" customHeight="1" x14ac:dyDescent="0.3">
      <c r="A80" s="397" t="s">
        <v>168</v>
      </c>
      <c r="B80" s="359"/>
      <c r="C80" s="359"/>
      <c r="D80" s="359"/>
      <c r="E80" s="359"/>
      <c r="F80" s="359"/>
      <c r="G80" s="359"/>
      <c r="H80" s="359"/>
      <c r="I80" s="359"/>
      <c r="J80" s="359"/>
      <c r="K80" s="360"/>
    </row>
  </sheetData>
  <sheetProtection formatColumns="0" formatRows="0" insertRows="0" deleteRows="0" selectLockedCells="1"/>
  <mergeCells count="26">
    <mergeCell ref="D76:J76"/>
    <mergeCell ref="A77:K77"/>
    <mergeCell ref="D78:J78"/>
    <mergeCell ref="B79:J79"/>
    <mergeCell ref="A80:K80"/>
    <mergeCell ref="L31:P31"/>
    <mergeCell ref="L37:P37"/>
    <mergeCell ref="I57:K57"/>
    <mergeCell ref="I63:J63"/>
    <mergeCell ref="I64:J64"/>
    <mergeCell ref="C9:G9"/>
    <mergeCell ref="H9:H75"/>
    <mergeCell ref="C67:G67"/>
    <mergeCell ref="C68:G68"/>
    <mergeCell ref="C69:G69"/>
    <mergeCell ref="C70:G70"/>
    <mergeCell ref="C71:G71"/>
    <mergeCell ref="C72:G72"/>
    <mergeCell ref="C73:G73"/>
    <mergeCell ref="C74:G74"/>
    <mergeCell ref="C75:G75"/>
    <mergeCell ref="A2:K3"/>
    <mergeCell ref="A5:K5"/>
    <mergeCell ref="D6:K6"/>
    <mergeCell ref="B7:K7"/>
    <mergeCell ref="B8:K8"/>
  </mergeCells>
  <printOptions horizontalCentered="1"/>
  <pageMargins left="0.25" right="0.25" top="0.25" bottom="0.25" header="0.05" footer="0.05"/>
  <pageSetup scale="5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P80"/>
  <sheetViews>
    <sheetView zoomScaleNormal="100" zoomScalePageLayoutView="115" workbookViewId="0">
      <selection activeCell="B7" sqref="B7:K7"/>
    </sheetView>
  </sheetViews>
  <sheetFormatPr defaultColWidth="8.88671875" defaultRowHeight="14.4" x14ac:dyDescent="0.3"/>
  <cols>
    <col min="1" max="1" width="40.109375" style="43" bestFit="1" customWidth="1"/>
    <col min="2" max="2" width="45.44140625" style="111" bestFit="1" customWidth="1"/>
    <col min="3" max="3" width="5.88671875" style="153" customWidth="1"/>
    <col min="4" max="7" width="10.6640625" style="153" customWidth="1"/>
    <col min="8" max="8" width="1.6640625" style="43" customWidth="1"/>
    <col min="9" max="9" width="16.44140625" style="106" customWidth="1"/>
    <col min="10" max="10" width="14" style="106" bestFit="1" customWidth="1"/>
    <col min="11" max="11" width="15.6640625" style="106" customWidth="1"/>
    <col min="12" max="16384" width="8.88671875" style="44"/>
  </cols>
  <sheetData>
    <row r="1" spans="1:11" ht="21" x14ac:dyDescent="0.4">
      <c r="A1" s="315" t="s">
        <v>163</v>
      </c>
    </row>
    <row r="2" spans="1:11" ht="14.4" customHeight="1" x14ac:dyDescent="0.3">
      <c r="A2" s="367" t="s">
        <v>159</v>
      </c>
      <c r="B2" s="316"/>
      <c r="C2" s="316"/>
      <c r="D2" s="316"/>
      <c r="E2" s="316"/>
      <c r="F2" s="316"/>
      <c r="G2" s="316"/>
      <c r="H2" s="316"/>
      <c r="I2" s="316"/>
      <c r="J2" s="316"/>
      <c r="K2" s="316"/>
    </row>
    <row r="3" spans="1:11" x14ac:dyDescent="0.3">
      <c r="A3" s="316"/>
      <c r="B3" s="316"/>
      <c r="C3" s="316"/>
      <c r="D3" s="316"/>
      <c r="E3" s="316"/>
      <c r="F3" s="316"/>
      <c r="G3" s="316"/>
      <c r="H3" s="316"/>
      <c r="I3" s="316"/>
      <c r="J3" s="316"/>
      <c r="K3" s="316"/>
    </row>
    <row r="5" spans="1:11" ht="21" x14ac:dyDescent="0.4">
      <c r="A5" s="317" t="s">
        <v>152</v>
      </c>
      <c r="B5" s="317"/>
      <c r="C5" s="317"/>
      <c r="D5" s="317"/>
      <c r="E5" s="317"/>
      <c r="F5" s="317"/>
      <c r="G5" s="317"/>
      <c r="H5" s="317"/>
      <c r="I5" s="317"/>
      <c r="J5" s="317"/>
      <c r="K5" s="317"/>
    </row>
    <row r="6" spans="1:11" ht="15" customHeight="1" thickBot="1" x14ac:dyDescent="0.35">
      <c r="D6" s="318"/>
      <c r="E6" s="318"/>
      <c r="F6" s="318"/>
      <c r="G6" s="318"/>
      <c r="H6" s="318"/>
      <c r="I6" s="318"/>
      <c r="J6" s="318"/>
      <c r="K6" s="318"/>
    </row>
    <row r="7" spans="1:11" ht="26.1" customHeight="1" x14ac:dyDescent="0.3">
      <c r="A7" s="109" t="s">
        <v>4</v>
      </c>
      <c r="B7" s="361" t="s">
        <v>115</v>
      </c>
      <c r="C7" s="362"/>
      <c r="D7" s="362"/>
      <c r="E7" s="362"/>
      <c r="F7" s="362"/>
      <c r="G7" s="362"/>
      <c r="H7" s="362"/>
      <c r="I7" s="362"/>
      <c r="J7" s="362"/>
      <c r="K7" s="363"/>
    </row>
    <row r="8" spans="1:11" ht="26.1" customHeight="1" thickBot="1" x14ac:dyDescent="0.35">
      <c r="A8" s="110" t="s">
        <v>153</v>
      </c>
      <c r="B8" s="364" t="s">
        <v>164</v>
      </c>
      <c r="C8" s="365"/>
      <c r="D8" s="365"/>
      <c r="E8" s="365"/>
      <c r="F8" s="365"/>
      <c r="G8" s="365"/>
      <c r="H8" s="365"/>
      <c r="I8" s="365"/>
      <c r="J8" s="365"/>
      <c r="K8" s="366"/>
    </row>
    <row r="9" spans="1:11" s="5" customFormat="1" ht="28.8" x14ac:dyDescent="0.35">
      <c r="A9" s="130" t="s">
        <v>11</v>
      </c>
      <c r="B9" s="287" t="s">
        <v>45</v>
      </c>
      <c r="C9" s="322" t="s">
        <v>148</v>
      </c>
      <c r="D9" s="323"/>
      <c r="E9" s="323"/>
      <c r="F9" s="323"/>
      <c r="G9" s="324"/>
      <c r="H9" s="325"/>
      <c r="I9" s="112" t="s">
        <v>16</v>
      </c>
      <c r="J9" s="113" t="s">
        <v>15</v>
      </c>
      <c r="K9" s="114" t="s">
        <v>119</v>
      </c>
    </row>
    <row r="10" spans="1:11" s="144" customFormat="1" ht="30.6" x14ac:dyDescent="0.3">
      <c r="A10" s="145" t="s">
        <v>151</v>
      </c>
      <c r="B10" s="288"/>
      <c r="C10" s="289"/>
      <c r="D10" s="290" t="s">
        <v>96</v>
      </c>
      <c r="E10" s="290" t="s">
        <v>124</v>
      </c>
      <c r="F10" s="290" t="s">
        <v>154</v>
      </c>
      <c r="G10" s="291" t="s">
        <v>155</v>
      </c>
      <c r="H10" s="326"/>
      <c r="I10" s="141"/>
      <c r="J10" s="142"/>
      <c r="K10" s="143"/>
    </row>
    <row r="11" spans="1:11" x14ac:dyDescent="0.3">
      <c r="A11" s="131" t="s">
        <v>59</v>
      </c>
      <c r="B11" s="242" t="s">
        <v>162</v>
      </c>
      <c r="C11" s="247"/>
      <c r="D11" s="248">
        <v>78000</v>
      </c>
      <c r="E11" s="249">
        <v>0.25</v>
      </c>
      <c r="F11" s="250">
        <v>1</v>
      </c>
      <c r="G11" s="251">
        <f>+D11*E11*F11</f>
        <v>19500</v>
      </c>
      <c r="H11" s="326"/>
      <c r="I11" s="116">
        <v>6500</v>
      </c>
      <c r="J11" s="94">
        <v>13000</v>
      </c>
      <c r="K11" s="117">
        <f>I11+J11</f>
        <v>19500</v>
      </c>
    </row>
    <row r="12" spans="1:11" x14ac:dyDescent="0.3">
      <c r="A12" s="131" t="s">
        <v>120</v>
      </c>
      <c r="B12" s="242" t="s">
        <v>162</v>
      </c>
      <c r="C12" s="247"/>
      <c r="D12" s="248">
        <v>30000</v>
      </c>
      <c r="E12" s="249">
        <v>0.25</v>
      </c>
      <c r="F12" s="250">
        <v>1</v>
      </c>
      <c r="G12" s="251">
        <f t="shared" ref="G12:G20" si="0">+D12*E12*F12</f>
        <v>7500</v>
      </c>
      <c r="H12" s="326"/>
      <c r="I12" s="116">
        <v>2500</v>
      </c>
      <c r="J12" s="94">
        <v>5000</v>
      </c>
      <c r="K12" s="117">
        <f t="shared" ref="K12:K15" si="1">I12+J12</f>
        <v>7500</v>
      </c>
    </row>
    <row r="13" spans="1:11" x14ac:dyDescent="0.3">
      <c r="A13" s="131" t="s">
        <v>61</v>
      </c>
      <c r="B13" s="242" t="s">
        <v>162</v>
      </c>
      <c r="C13" s="247"/>
      <c r="D13" s="248">
        <v>12000</v>
      </c>
      <c r="E13" s="249">
        <v>0.5</v>
      </c>
      <c r="F13" s="250">
        <v>1</v>
      </c>
      <c r="G13" s="251">
        <f t="shared" si="0"/>
        <v>6000</v>
      </c>
      <c r="H13" s="326"/>
      <c r="I13" s="116">
        <v>1000</v>
      </c>
      <c r="J13" s="94">
        <v>5000</v>
      </c>
      <c r="K13" s="117">
        <f t="shared" si="1"/>
        <v>6000</v>
      </c>
    </row>
    <row r="14" spans="1:11" x14ac:dyDescent="0.3">
      <c r="A14" s="131" t="s">
        <v>63</v>
      </c>
      <c r="B14" s="242" t="s">
        <v>162</v>
      </c>
      <c r="C14" s="247"/>
      <c r="D14" s="248">
        <v>42000</v>
      </c>
      <c r="E14" s="249">
        <v>0.5</v>
      </c>
      <c r="F14" s="250">
        <v>1</v>
      </c>
      <c r="G14" s="251">
        <f t="shared" si="0"/>
        <v>21000</v>
      </c>
      <c r="H14" s="326"/>
      <c r="I14" s="116">
        <v>3500</v>
      </c>
      <c r="J14" s="94">
        <v>17500</v>
      </c>
      <c r="K14" s="117">
        <f t="shared" si="1"/>
        <v>21000</v>
      </c>
    </row>
    <row r="15" spans="1:11" x14ac:dyDescent="0.3">
      <c r="A15" s="131" t="s">
        <v>121</v>
      </c>
      <c r="B15" s="242" t="s">
        <v>162</v>
      </c>
      <c r="C15" s="247"/>
      <c r="D15" s="248">
        <v>42000</v>
      </c>
      <c r="E15" s="249">
        <v>0.5</v>
      </c>
      <c r="F15" s="250">
        <v>1</v>
      </c>
      <c r="G15" s="251">
        <f t="shared" si="0"/>
        <v>21000</v>
      </c>
      <c r="H15" s="326"/>
      <c r="I15" s="116">
        <v>3500</v>
      </c>
      <c r="J15" s="94">
        <v>17500</v>
      </c>
      <c r="K15" s="117">
        <f t="shared" si="1"/>
        <v>21000</v>
      </c>
    </row>
    <row r="16" spans="1:11" x14ac:dyDescent="0.3">
      <c r="A16" s="131" t="s">
        <v>121</v>
      </c>
      <c r="B16" s="242" t="s">
        <v>162</v>
      </c>
      <c r="C16" s="247"/>
      <c r="D16" s="248">
        <v>42000</v>
      </c>
      <c r="E16" s="249">
        <v>0.5</v>
      </c>
      <c r="F16" s="250">
        <v>1</v>
      </c>
      <c r="G16" s="251">
        <f t="shared" si="0"/>
        <v>21000</v>
      </c>
      <c r="H16" s="326"/>
      <c r="I16" s="116">
        <v>3500</v>
      </c>
      <c r="J16" s="94">
        <v>17500</v>
      </c>
      <c r="K16" s="117">
        <f>I16+J16</f>
        <v>21000</v>
      </c>
    </row>
    <row r="17" spans="1:16" x14ac:dyDescent="0.3">
      <c r="A17" s="131" t="s">
        <v>123</v>
      </c>
      <c r="B17" s="242" t="s">
        <v>162</v>
      </c>
      <c r="C17" s="247"/>
      <c r="D17" s="248">
        <v>12000</v>
      </c>
      <c r="E17" s="249">
        <v>0.5</v>
      </c>
      <c r="F17" s="250">
        <v>1</v>
      </c>
      <c r="G17" s="251">
        <f t="shared" si="0"/>
        <v>6000</v>
      </c>
      <c r="H17" s="326"/>
      <c r="I17" s="116">
        <v>500</v>
      </c>
      <c r="J17" s="94">
        <v>5500</v>
      </c>
      <c r="K17" s="117">
        <f>I17+J17</f>
        <v>6000</v>
      </c>
    </row>
    <row r="18" spans="1:16" x14ac:dyDescent="0.3">
      <c r="A18" s="131" t="s">
        <v>122</v>
      </c>
      <c r="B18" s="242" t="s">
        <v>162</v>
      </c>
      <c r="C18" s="247"/>
      <c r="D18" s="248">
        <v>12000</v>
      </c>
      <c r="E18" s="249">
        <v>0.5</v>
      </c>
      <c r="F18" s="250">
        <v>1</v>
      </c>
      <c r="G18" s="251">
        <f t="shared" si="0"/>
        <v>6000</v>
      </c>
      <c r="H18" s="326"/>
      <c r="I18" s="116">
        <v>500</v>
      </c>
      <c r="J18" s="94">
        <v>5500</v>
      </c>
      <c r="K18" s="117">
        <f>I18+J18</f>
        <v>6000</v>
      </c>
    </row>
    <row r="19" spans="1:16" x14ac:dyDescent="0.3">
      <c r="A19" s="131" t="s">
        <v>122</v>
      </c>
      <c r="B19" s="242" t="s">
        <v>162</v>
      </c>
      <c r="C19" s="247"/>
      <c r="D19" s="248">
        <v>12000</v>
      </c>
      <c r="E19" s="249">
        <v>0.5</v>
      </c>
      <c r="F19" s="250">
        <v>1</v>
      </c>
      <c r="G19" s="251">
        <f t="shared" si="0"/>
        <v>6000</v>
      </c>
      <c r="H19" s="326"/>
      <c r="I19" s="116">
        <v>500</v>
      </c>
      <c r="J19" s="94">
        <v>5500</v>
      </c>
      <c r="K19" s="117">
        <f t="shared" ref="K19:K20" si="2">I19+J19</f>
        <v>6000</v>
      </c>
    </row>
    <row r="20" spans="1:16" x14ac:dyDescent="0.3">
      <c r="A20" s="131" t="s">
        <v>122</v>
      </c>
      <c r="B20" s="242" t="s">
        <v>162</v>
      </c>
      <c r="C20" s="247"/>
      <c r="D20" s="248">
        <v>12000</v>
      </c>
      <c r="E20" s="249">
        <v>0.5</v>
      </c>
      <c r="F20" s="250">
        <v>1</v>
      </c>
      <c r="G20" s="251">
        <f t="shared" si="0"/>
        <v>6000</v>
      </c>
      <c r="H20" s="326"/>
      <c r="I20" s="116">
        <v>500</v>
      </c>
      <c r="J20" s="94">
        <v>5500</v>
      </c>
      <c r="K20" s="117">
        <f t="shared" si="2"/>
        <v>6000</v>
      </c>
    </row>
    <row r="21" spans="1:16" x14ac:dyDescent="0.3">
      <c r="A21" s="132" t="s">
        <v>110</v>
      </c>
      <c r="B21" s="243"/>
      <c r="C21" s="252"/>
      <c r="D21" s="253"/>
      <c r="E21" s="253"/>
      <c r="F21" s="253"/>
      <c r="G21" s="254"/>
      <c r="H21" s="326"/>
      <c r="I21" s="118">
        <f>SUM(I11:I20)</f>
        <v>22500</v>
      </c>
      <c r="J21" s="95">
        <f>SUM(J11:J20)</f>
        <v>97500</v>
      </c>
      <c r="K21" s="117">
        <f>+I21+J21</f>
        <v>120000</v>
      </c>
    </row>
    <row r="22" spans="1:16" s="150" customFormat="1" x14ac:dyDescent="0.3">
      <c r="A22" s="145" t="s">
        <v>5</v>
      </c>
      <c r="B22" s="292"/>
      <c r="C22" s="293"/>
      <c r="D22" s="290"/>
      <c r="E22" s="290" t="s">
        <v>2</v>
      </c>
      <c r="F22" s="290" t="s">
        <v>97</v>
      </c>
      <c r="G22" s="294" t="s">
        <v>98</v>
      </c>
      <c r="H22" s="326"/>
      <c r="I22" s="148"/>
      <c r="J22" s="149"/>
      <c r="K22" s="147"/>
    </row>
    <row r="23" spans="1:16" x14ac:dyDescent="0.3">
      <c r="A23" s="131" t="s">
        <v>6</v>
      </c>
      <c r="B23" s="295"/>
      <c r="C23" s="247"/>
      <c r="D23" s="255"/>
      <c r="E23" s="260">
        <v>120000</v>
      </c>
      <c r="F23" s="249">
        <v>7.6499999999999999E-2</v>
      </c>
      <c r="G23" s="258">
        <f>E23*F23</f>
        <v>9180</v>
      </c>
      <c r="H23" s="326"/>
      <c r="I23" s="119">
        <v>918</v>
      </c>
      <c r="J23" s="96">
        <v>8262</v>
      </c>
      <c r="K23" s="117">
        <f>I23+J23</f>
        <v>9180</v>
      </c>
    </row>
    <row r="24" spans="1:16" x14ac:dyDescent="0.3">
      <c r="A24" s="131" t="s">
        <v>7</v>
      </c>
      <c r="B24" s="242" t="s">
        <v>95</v>
      </c>
      <c r="C24" s="256"/>
      <c r="D24" s="248"/>
      <c r="E24" s="257">
        <v>0</v>
      </c>
      <c r="F24" s="249">
        <v>0</v>
      </c>
      <c r="G24" s="258">
        <f>+D24*E24</f>
        <v>0</v>
      </c>
      <c r="H24" s="326"/>
      <c r="I24" s="119">
        <v>1480</v>
      </c>
      <c r="J24" s="96">
        <v>13320</v>
      </c>
      <c r="K24" s="117">
        <f>I24+J24</f>
        <v>14800</v>
      </c>
    </row>
    <row r="25" spans="1:16" x14ac:dyDescent="0.3">
      <c r="A25" s="132" t="s">
        <v>19</v>
      </c>
      <c r="B25" s="202"/>
      <c r="C25" s="212"/>
      <c r="D25" s="154"/>
      <c r="E25" s="154"/>
      <c r="F25" s="154"/>
      <c r="G25" s="213"/>
      <c r="H25" s="326"/>
      <c r="I25" s="118">
        <f>SUM(I23:I24)</f>
        <v>2398</v>
      </c>
      <c r="J25" s="95">
        <f>SUM(J23:J24)</f>
        <v>21582</v>
      </c>
      <c r="K25" s="117">
        <f>+I25+J25</f>
        <v>23980</v>
      </c>
    </row>
    <row r="26" spans="1:16" ht="15.6" x14ac:dyDescent="0.3">
      <c r="A26" s="133" t="s">
        <v>17</v>
      </c>
      <c r="B26" s="203"/>
      <c r="C26" s="214"/>
      <c r="D26" s="155"/>
      <c r="E26" s="155"/>
      <c r="F26" s="155"/>
      <c r="G26" s="215"/>
      <c r="H26" s="326"/>
      <c r="I26" s="120">
        <f>I21+I25</f>
        <v>24898</v>
      </c>
      <c r="J26" s="108">
        <f>J21+J25</f>
        <v>119082</v>
      </c>
      <c r="K26" s="121">
        <f>+I26+J26</f>
        <v>143980</v>
      </c>
    </row>
    <row r="27" spans="1:16" s="144" customFormat="1" x14ac:dyDescent="0.3">
      <c r="A27" s="146" t="s">
        <v>103</v>
      </c>
      <c r="B27" s="239" t="s">
        <v>112</v>
      </c>
      <c r="C27" s="289"/>
      <c r="D27" s="296"/>
      <c r="E27" s="296"/>
      <c r="F27" s="296"/>
      <c r="G27" s="297"/>
      <c r="H27" s="326"/>
      <c r="I27" s="141"/>
      <c r="J27" s="142"/>
      <c r="K27" s="143"/>
    </row>
    <row r="28" spans="1:16" x14ac:dyDescent="0.3">
      <c r="A28" s="131" t="s">
        <v>69</v>
      </c>
      <c r="B28" s="295" t="s">
        <v>125</v>
      </c>
      <c r="C28" s="247"/>
      <c r="D28" s="263"/>
      <c r="E28" s="263"/>
      <c r="F28" s="263"/>
      <c r="G28" s="264"/>
      <c r="H28" s="326"/>
      <c r="I28" s="119">
        <v>850</v>
      </c>
      <c r="J28" s="96">
        <v>850</v>
      </c>
      <c r="K28" s="117">
        <f>I28+J28</f>
        <v>1700</v>
      </c>
    </row>
    <row r="29" spans="1:16" x14ac:dyDescent="0.3">
      <c r="A29" s="131" t="s">
        <v>70</v>
      </c>
      <c r="B29" s="295" t="s">
        <v>132</v>
      </c>
      <c r="C29" s="247"/>
      <c r="D29" s="263"/>
      <c r="E29" s="263"/>
      <c r="F29" s="263"/>
      <c r="G29" s="264"/>
      <c r="H29" s="326"/>
      <c r="I29" s="119">
        <v>10000</v>
      </c>
      <c r="J29" s="96">
        <v>10000</v>
      </c>
      <c r="K29" s="117">
        <f>I29+J29</f>
        <v>20000</v>
      </c>
    </row>
    <row r="30" spans="1:16" x14ac:dyDescent="0.3">
      <c r="A30" s="134" t="s">
        <v>20</v>
      </c>
      <c r="B30" s="204"/>
      <c r="C30" s="214"/>
      <c r="D30" s="155"/>
      <c r="E30" s="155"/>
      <c r="F30" s="155"/>
      <c r="G30" s="215"/>
      <c r="H30" s="326"/>
      <c r="I30" s="124">
        <f>SUM(I28:I29)</f>
        <v>10850</v>
      </c>
      <c r="J30" s="97">
        <f>SUM(J28:J29)</f>
        <v>10850</v>
      </c>
      <c r="K30" s="115">
        <f>+I30+J30</f>
        <v>21700</v>
      </c>
    </row>
    <row r="31" spans="1:16" s="144" customFormat="1" x14ac:dyDescent="0.3">
      <c r="A31" s="146" t="s">
        <v>100</v>
      </c>
      <c r="B31" s="298"/>
      <c r="C31" s="289"/>
      <c r="D31" s="290"/>
      <c r="E31" s="290" t="s">
        <v>2</v>
      </c>
      <c r="F31" s="290" t="s">
        <v>129</v>
      </c>
      <c r="G31" s="294" t="s">
        <v>98</v>
      </c>
      <c r="H31" s="326"/>
      <c r="I31" s="141"/>
      <c r="J31" s="142"/>
      <c r="K31" s="143"/>
      <c r="L31" s="338"/>
      <c r="M31" s="338"/>
      <c r="N31" s="338"/>
      <c r="O31" s="338"/>
      <c r="P31" s="338"/>
    </row>
    <row r="32" spans="1:16" x14ac:dyDescent="0.3">
      <c r="A32" s="138" t="s">
        <v>99</v>
      </c>
      <c r="B32" s="242" t="s">
        <v>127</v>
      </c>
      <c r="C32" s="256"/>
      <c r="D32" s="268"/>
      <c r="E32" s="268">
        <v>400</v>
      </c>
      <c r="F32" s="250">
        <v>2</v>
      </c>
      <c r="G32" s="269">
        <f>+E32*F32</f>
        <v>800</v>
      </c>
      <c r="H32" s="326"/>
      <c r="I32" s="119">
        <v>800</v>
      </c>
      <c r="J32" s="96">
        <v>0</v>
      </c>
      <c r="K32" s="117">
        <f>+I32+J32</f>
        <v>800</v>
      </c>
    </row>
    <row r="33" spans="1:16" x14ac:dyDescent="0.3">
      <c r="A33" s="138" t="s">
        <v>126</v>
      </c>
      <c r="B33" s="242" t="s">
        <v>128</v>
      </c>
      <c r="C33" s="256"/>
      <c r="D33" s="248"/>
      <c r="E33" s="248">
        <v>100</v>
      </c>
      <c r="F33" s="250">
        <v>1</v>
      </c>
      <c r="G33" s="269">
        <f t="shared" ref="G33:G36" si="3">+E33*F33</f>
        <v>100</v>
      </c>
      <c r="H33" s="326"/>
      <c r="I33" s="119">
        <v>100</v>
      </c>
      <c r="J33" s="96">
        <v>0</v>
      </c>
      <c r="K33" s="117">
        <f>+I33+J33</f>
        <v>100</v>
      </c>
    </row>
    <row r="34" spans="1:16" x14ac:dyDescent="0.3">
      <c r="A34" s="138" t="s">
        <v>94</v>
      </c>
      <c r="B34" s="242" t="s">
        <v>135</v>
      </c>
      <c r="C34" s="256"/>
      <c r="D34" s="248"/>
      <c r="E34" s="248">
        <v>400</v>
      </c>
      <c r="F34" s="250">
        <v>2</v>
      </c>
      <c r="G34" s="269">
        <f t="shared" si="3"/>
        <v>800</v>
      </c>
      <c r="H34" s="326"/>
      <c r="I34" s="119">
        <v>800</v>
      </c>
      <c r="J34" s="96">
        <v>0</v>
      </c>
      <c r="K34" s="117">
        <f t="shared" ref="K34:K36" si="4">+I34+J34</f>
        <v>800</v>
      </c>
    </row>
    <row r="35" spans="1:16" x14ac:dyDescent="0.3">
      <c r="A35" s="138" t="s">
        <v>156</v>
      </c>
      <c r="B35" s="242" t="s">
        <v>130</v>
      </c>
      <c r="C35" s="256"/>
      <c r="D35" s="248"/>
      <c r="E35" s="248">
        <v>145</v>
      </c>
      <c r="F35" s="250">
        <v>4</v>
      </c>
      <c r="G35" s="269">
        <f t="shared" si="3"/>
        <v>580</v>
      </c>
      <c r="H35" s="326"/>
      <c r="I35" s="119">
        <v>580</v>
      </c>
      <c r="J35" s="96">
        <v>0</v>
      </c>
      <c r="K35" s="117">
        <f t="shared" si="4"/>
        <v>580</v>
      </c>
    </row>
    <row r="36" spans="1:16" x14ac:dyDescent="0.3">
      <c r="A36" s="138" t="s">
        <v>157</v>
      </c>
      <c r="B36" s="242" t="s">
        <v>131</v>
      </c>
      <c r="C36" s="256"/>
      <c r="D36" s="248"/>
      <c r="E36" s="248">
        <v>100</v>
      </c>
      <c r="F36" s="250">
        <v>1</v>
      </c>
      <c r="G36" s="269">
        <f t="shared" si="3"/>
        <v>100</v>
      </c>
      <c r="H36" s="326"/>
      <c r="I36" s="119">
        <v>100</v>
      </c>
      <c r="J36" s="96">
        <v>0</v>
      </c>
      <c r="K36" s="117">
        <f t="shared" si="4"/>
        <v>100</v>
      </c>
    </row>
    <row r="37" spans="1:16" s="144" customFormat="1" x14ac:dyDescent="0.3">
      <c r="A37" s="146" t="s">
        <v>93</v>
      </c>
      <c r="B37" s="298"/>
      <c r="C37" s="299"/>
      <c r="D37" s="290"/>
      <c r="E37" s="290" t="s">
        <v>102</v>
      </c>
      <c r="F37" s="290" t="s">
        <v>101</v>
      </c>
      <c r="G37" s="294" t="s">
        <v>98</v>
      </c>
      <c r="H37" s="326"/>
      <c r="I37" s="141"/>
      <c r="J37" s="142"/>
      <c r="K37" s="143"/>
      <c r="L37" s="338"/>
      <c r="M37" s="338"/>
      <c r="N37" s="338"/>
      <c r="O37" s="338"/>
      <c r="P37" s="338"/>
    </row>
    <row r="38" spans="1:16" x14ac:dyDescent="0.3">
      <c r="A38" s="138" t="s">
        <v>93</v>
      </c>
      <c r="B38" s="271" t="s">
        <v>133</v>
      </c>
      <c r="C38" s="272"/>
      <c r="D38" s="263"/>
      <c r="E38" s="250">
        <v>600</v>
      </c>
      <c r="F38" s="250">
        <v>0.625</v>
      </c>
      <c r="G38" s="269">
        <f>E38*F38</f>
        <v>375</v>
      </c>
      <c r="H38" s="326"/>
      <c r="I38" s="119">
        <v>0</v>
      </c>
      <c r="J38" s="96">
        <v>345</v>
      </c>
      <c r="K38" s="117">
        <f t="shared" ref="K38" si="5">+I38+J38</f>
        <v>345</v>
      </c>
    </row>
    <row r="39" spans="1:16" x14ac:dyDescent="0.3">
      <c r="A39" s="134" t="s">
        <v>104</v>
      </c>
      <c r="B39" s="203"/>
      <c r="C39" s="214"/>
      <c r="D39" s="155"/>
      <c r="E39" s="155"/>
      <c r="F39" s="155"/>
      <c r="G39" s="215"/>
      <c r="H39" s="326"/>
      <c r="I39" s="124">
        <f>SUM(I31:I38)</f>
        <v>2380</v>
      </c>
      <c r="J39" s="97">
        <f>SUM(J31:J38)</f>
        <v>345</v>
      </c>
      <c r="K39" s="115">
        <f>+I39+J39</f>
        <v>2725</v>
      </c>
    </row>
    <row r="40" spans="1:16" s="144" customFormat="1" x14ac:dyDescent="0.3">
      <c r="A40" s="145" t="s">
        <v>105</v>
      </c>
      <c r="B40" s="239" t="s">
        <v>112</v>
      </c>
      <c r="C40" s="293"/>
      <c r="D40" s="300"/>
      <c r="E40" s="300" t="s">
        <v>117</v>
      </c>
      <c r="F40" s="300" t="s">
        <v>118</v>
      </c>
      <c r="G40" s="301" t="s">
        <v>119</v>
      </c>
      <c r="H40" s="326"/>
      <c r="I40" s="141"/>
      <c r="J40" s="142"/>
      <c r="K40" s="143"/>
    </row>
    <row r="41" spans="1:16" x14ac:dyDescent="0.3">
      <c r="A41" s="139" t="s">
        <v>134</v>
      </c>
      <c r="B41" s="242" t="s">
        <v>45</v>
      </c>
      <c r="C41" s="256"/>
      <c r="D41" s="263"/>
      <c r="E41" s="263"/>
      <c r="F41" s="263"/>
      <c r="G41" s="264">
        <f>E41*F41</f>
        <v>0</v>
      </c>
      <c r="H41" s="326"/>
      <c r="I41" s="119">
        <v>0</v>
      </c>
      <c r="J41" s="96">
        <v>0</v>
      </c>
      <c r="K41" s="117">
        <f>I41+J41</f>
        <v>0</v>
      </c>
    </row>
    <row r="42" spans="1:16" x14ac:dyDescent="0.3">
      <c r="A42" s="139" t="s">
        <v>1</v>
      </c>
      <c r="B42" s="273" t="s">
        <v>45</v>
      </c>
      <c r="C42" s="256"/>
      <c r="D42" s="276"/>
      <c r="E42" s="276"/>
      <c r="F42" s="276"/>
      <c r="G42" s="281"/>
      <c r="H42" s="326"/>
      <c r="I42" s="119">
        <v>0</v>
      </c>
      <c r="J42" s="96">
        <v>0</v>
      </c>
      <c r="K42" s="117">
        <f>I42+J42</f>
        <v>0</v>
      </c>
    </row>
    <row r="43" spans="1:16" x14ac:dyDescent="0.3">
      <c r="A43" s="135" t="s">
        <v>33</v>
      </c>
      <c r="B43" s="304"/>
      <c r="C43" s="305"/>
      <c r="D43" s="306"/>
      <c r="E43" s="306"/>
      <c r="F43" s="306"/>
      <c r="G43" s="307"/>
      <c r="H43" s="326"/>
      <c r="I43" s="125">
        <f>SUM(I41:I42)</f>
        <v>0</v>
      </c>
      <c r="J43" s="99">
        <f>SUM(J41:J42)</f>
        <v>0</v>
      </c>
      <c r="K43" s="126">
        <f>+I43+J43</f>
        <v>0</v>
      </c>
    </row>
    <row r="44" spans="1:16" x14ac:dyDescent="0.3">
      <c r="A44" s="137" t="s">
        <v>35</v>
      </c>
      <c r="B44" s="277"/>
      <c r="C44" s="278"/>
      <c r="D44" s="279"/>
      <c r="E44" s="279"/>
      <c r="F44" s="279"/>
      <c r="G44" s="280"/>
      <c r="H44" s="326"/>
      <c r="I44" s="122"/>
      <c r="J44" s="98"/>
      <c r="K44" s="123"/>
    </row>
    <row r="45" spans="1:16" ht="15" customHeight="1" x14ac:dyDescent="0.3">
      <c r="A45" s="131" t="s">
        <v>77</v>
      </c>
      <c r="B45" s="302"/>
      <c r="C45" s="247"/>
      <c r="D45" s="276"/>
      <c r="E45" s="276"/>
      <c r="F45" s="276"/>
      <c r="G45" s="281"/>
      <c r="H45" s="326"/>
      <c r="I45" s="119">
        <v>0</v>
      </c>
      <c r="J45" s="96">
        <v>0</v>
      </c>
      <c r="K45" s="117">
        <f t="shared" ref="K45:K51" si="6">+I45+J45</f>
        <v>0</v>
      </c>
    </row>
    <row r="46" spans="1:16" ht="15" customHeight="1" x14ac:dyDescent="0.3">
      <c r="A46" s="131" t="s">
        <v>78</v>
      </c>
      <c r="B46" s="303"/>
      <c r="C46" s="247"/>
      <c r="D46" s="263"/>
      <c r="E46" s="263"/>
      <c r="F46" s="263"/>
      <c r="G46" s="264"/>
      <c r="H46" s="326"/>
      <c r="I46" s="119">
        <v>0</v>
      </c>
      <c r="J46" s="96">
        <v>0</v>
      </c>
      <c r="K46" s="117">
        <f t="shared" si="6"/>
        <v>0</v>
      </c>
    </row>
    <row r="47" spans="1:16" x14ac:dyDescent="0.3">
      <c r="A47" s="131" t="s">
        <v>35</v>
      </c>
      <c r="B47" s="303"/>
      <c r="C47" s="247"/>
      <c r="D47" s="263"/>
      <c r="E47" s="263"/>
      <c r="F47" s="263"/>
      <c r="G47" s="264"/>
      <c r="H47" s="326"/>
      <c r="I47" s="119">
        <v>0</v>
      </c>
      <c r="J47" s="96">
        <v>0</v>
      </c>
      <c r="K47" s="117">
        <f t="shared" si="6"/>
        <v>0</v>
      </c>
    </row>
    <row r="48" spans="1:16" x14ac:dyDescent="0.3">
      <c r="A48" s="131" t="s">
        <v>35</v>
      </c>
      <c r="B48" s="303"/>
      <c r="C48" s="247"/>
      <c r="D48" s="263"/>
      <c r="E48" s="263"/>
      <c r="F48" s="263"/>
      <c r="G48" s="264"/>
      <c r="H48" s="326"/>
      <c r="I48" s="119">
        <v>0</v>
      </c>
      <c r="J48" s="96">
        <v>0</v>
      </c>
      <c r="K48" s="117">
        <f t="shared" si="6"/>
        <v>0</v>
      </c>
    </row>
    <row r="49" spans="1:13" x14ac:dyDescent="0.3">
      <c r="A49" s="131" t="s">
        <v>35</v>
      </c>
      <c r="B49" s="303"/>
      <c r="C49" s="247"/>
      <c r="D49" s="263"/>
      <c r="E49" s="263"/>
      <c r="F49" s="263"/>
      <c r="G49" s="264"/>
      <c r="H49" s="326"/>
      <c r="I49" s="119">
        <v>0</v>
      </c>
      <c r="J49" s="96">
        <v>0</v>
      </c>
      <c r="K49" s="117">
        <f t="shared" si="6"/>
        <v>0</v>
      </c>
    </row>
    <row r="50" spans="1:13" x14ac:dyDescent="0.3">
      <c r="A50" s="131" t="s">
        <v>35</v>
      </c>
      <c r="B50" s="303"/>
      <c r="C50" s="247"/>
      <c r="D50" s="263"/>
      <c r="E50" s="263"/>
      <c r="F50" s="263"/>
      <c r="G50" s="264"/>
      <c r="H50" s="326"/>
      <c r="I50" s="119">
        <v>0</v>
      </c>
      <c r="J50" s="96">
        <v>0</v>
      </c>
      <c r="K50" s="117">
        <f t="shared" si="6"/>
        <v>0</v>
      </c>
    </row>
    <row r="51" spans="1:13" x14ac:dyDescent="0.3">
      <c r="A51" s="134" t="s">
        <v>36</v>
      </c>
      <c r="B51" s="308"/>
      <c r="C51" s="309"/>
      <c r="D51" s="310"/>
      <c r="E51" s="310"/>
      <c r="F51" s="310"/>
      <c r="G51" s="311"/>
      <c r="H51" s="326"/>
      <c r="I51" s="124">
        <f>SUM(I45:I50)</f>
        <v>0</v>
      </c>
      <c r="J51" s="97">
        <f>SUM(J45:J50)</f>
        <v>0</v>
      </c>
      <c r="K51" s="115">
        <f t="shared" si="6"/>
        <v>0</v>
      </c>
    </row>
    <row r="52" spans="1:13" s="7" customFormat="1" ht="17.25" customHeight="1" x14ac:dyDescent="0.3">
      <c r="A52" s="140" t="s">
        <v>37</v>
      </c>
      <c r="B52" s="312"/>
      <c r="C52" s="278"/>
      <c r="D52" s="279"/>
      <c r="E52" s="279"/>
      <c r="F52" s="279"/>
      <c r="G52" s="280"/>
      <c r="H52" s="326"/>
      <c r="I52" s="122"/>
      <c r="J52" s="98"/>
      <c r="K52" s="123"/>
    </row>
    <row r="53" spans="1:13" s="7" customFormat="1" x14ac:dyDescent="0.3">
      <c r="A53" s="131" t="s">
        <v>84</v>
      </c>
      <c r="B53" s="295"/>
      <c r="C53" s="247"/>
      <c r="D53" s="263"/>
      <c r="E53" s="263"/>
      <c r="F53" s="263"/>
      <c r="G53" s="264"/>
      <c r="H53" s="326"/>
      <c r="I53" s="119">
        <v>0</v>
      </c>
      <c r="J53" s="96">
        <v>0</v>
      </c>
      <c r="K53" s="117">
        <f>+I53+J53</f>
        <v>0</v>
      </c>
    </row>
    <row r="54" spans="1:13" s="7" customFormat="1" x14ac:dyDescent="0.3">
      <c r="A54" s="131" t="s">
        <v>84</v>
      </c>
      <c r="B54" s="295"/>
      <c r="C54" s="247"/>
      <c r="D54" s="263"/>
      <c r="E54" s="263"/>
      <c r="F54" s="263"/>
      <c r="G54" s="264"/>
      <c r="H54" s="326"/>
      <c r="I54" s="119">
        <v>0</v>
      </c>
      <c r="J54" s="96">
        <v>0</v>
      </c>
      <c r="K54" s="117">
        <f>+I54+J54</f>
        <v>0</v>
      </c>
    </row>
    <row r="55" spans="1:13" ht="18" customHeight="1" x14ac:dyDescent="0.3">
      <c r="A55" s="134" t="s">
        <v>38</v>
      </c>
      <c r="B55" s="207" t="s">
        <v>111</v>
      </c>
      <c r="C55" s="214"/>
      <c r="D55" s="155"/>
      <c r="E55" s="155"/>
      <c r="F55" s="155"/>
      <c r="G55" s="215"/>
      <c r="H55" s="326"/>
      <c r="I55" s="124">
        <f>SUM(I53:I54)</f>
        <v>0</v>
      </c>
      <c r="J55" s="97">
        <f>SUM(J53:J54)</f>
        <v>0</v>
      </c>
      <c r="K55" s="115">
        <f>+I55+J55</f>
        <v>0</v>
      </c>
    </row>
    <row r="56" spans="1:13" ht="18" customHeight="1" x14ac:dyDescent="0.3">
      <c r="A56" s="136" t="s">
        <v>146</v>
      </c>
      <c r="B56" s="208"/>
      <c r="C56" s="220"/>
      <c r="D56" s="158"/>
      <c r="E56" s="158"/>
      <c r="F56" s="158"/>
      <c r="G56" s="221"/>
      <c r="H56" s="326"/>
      <c r="I56" s="127">
        <f>I26+I30+I39+I43+I55+I51</f>
        <v>38128</v>
      </c>
      <c r="J56" s="100">
        <f>J26+J30+J39+J43+J55+J51</f>
        <v>130277</v>
      </c>
      <c r="K56" s="128">
        <f>SUM(I56:J56)</f>
        <v>168405</v>
      </c>
    </row>
    <row r="57" spans="1:13" ht="15.6" customHeight="1" x14ac:dyDescent="0.3">
      <c r="A57" s="137" t="s">
        <v>40</v>
      </c>
      <c r="B57" s="209" t="s">
        <v>147</v>
      </c>
      <c r="C57" s="218"/>
      <c r="D57" s="157"/>
      <c r="E57" s="157"/>
      <c r="F57" s="157"/>
      <c r="G57" s="219"/>
      <c r="H57" s="326"/>
      <c r="I57" s="339"/>
      <c r="J57" s="340"/>
      <c r="K57" s="341"/>
    </row>
    <row r="58" spans="1:13" ht="15" thickBot="1" x14ac:dyDescent="0.35">
      <c r="A58" s="131" t="s">
        <v>84</v>
      </c>
      <c r="B58" s="210"/>
      <c r="C58" s="222"/>
      <c r="D58" s="159"/>
      <c r="E58" s="159"/>
      <c r="F58" s="159"/>
      <c r="G58" s="223"/>
      <c r="H58" s="326"/>
      <c r="I58" s="151">
        <f>I56*10%</f>
        <v>3812.8</v>
      </c>
      <c r="J58" s="152">
        <f>J56*15%</f>
        <v>19541.55</v>
      </c>
      <c r="K58" s="163">
        <f>+I58+J58</f>
        <v>23354.35</v>
      </c>
    </row>
    <row r="59" spans="1:13" ht="26.4" customHeight="1" thickBot="1" x14ac:dyDescent="0.35">
      <c r="A59" s="41" t="s">
        <v>106</v>
      </c>
      <c r="B59" s="211"/>
      <c r="C59" s="224"/>
      <c r="D59" s="160"/>
      <c r="E59" s="160"/>
      <c r="F59" s="160"/>
      <c r="G59" s="225"/>
      <c r="H59" s="326"/>
      <c r="I59" s="129">
        <f>I56+I58</f>
        <v>41940.800000000003</v>
      </c>
      <c r="J59" s="101">
        <f>J56+J58</f>
        <v>149818.54999999999</v>
      </c>
      <c r="K59" s="102">
        <f>K56+K58</f>
        <v>191759.35</v>
      </c>
    </row>
    <row r="60" spans="1:13" s="7" customFormat="1" ht="15" customHeight="1" x14ac:dyDescent="0.3">
      <c r="A60" s="226" t="s">
        <v>113</v>
      </c>
      <c r="B60" s="227"/>
      <c r="C60" s="228"/>
      <c r="D60" s="228"/>
      <c r="E60" s="228"/>
      <c r="F60" s="228"/>
      <c r="G60" s="228"/>
      <c r="H60" s="326"/>
      <c r="I60" s="178">
        <f>I59/K59</f>
        <v>0.21871580186311645</v>
      </c>
      <c r="J60" s="179">
        <f>J59/K59</f>
        <v>0.78128419813688343</v>
      </c>
      <c r="K60" s="180">
        <f>I60+J60</f>
        <v>0.99999999999999989</v>
      </c>
    </row>
    <row r="61" spans="1:13" s="7" customFormat="1" ht="15" customHeight="1" thickBot="1" x14ac:dyDescent="0.35">
      <c r="A61" s="226"/>
      <c r="B61" s="227"/>
      <c r="C61" s="228"/>
      <c r="D61" s="228"/>
      <c r="E61" s="228"/>
      <c r="F61" s="228"/>
      <c r="G61" s="228"/>
      <c r="H61" s="326"/>
      <c r="I61" s="199"/>
      <c r="J61" s="200"/>
      <c r="K61" s="201"/>
    </row>
    <row r="62" spans="1:13" s="188" customFormat="1" ht="13.8" x14ac:dyDescent="0.3">
      <c r="A62" s="229"/>
      <c r="B62" s="229"/>
      <c r="C62" s="229"/>
      <c r="D62" s="229"/>
      <c r="E62" s="230"/>
      <c r="F62" s="230"/>
      <c r="G62" s="230"/>
      <c r="H62" s="326"/>
      <c r="I62" s="184" t="s">
        <v>88</v>
      </c>
      <c r="J62" s="185"/>
      <c r="K62" s="186"/>
      <c r="L62" s="187"/>
    </row>
    <row r="63" spans="1:13" s="190" customFormat="1" ht="13.8" x14ac:dyDescent="0.3">
      <c r="A63" s="231"/>
      <c r="B63" s="231"/>
      <c r="C63" s="231"/>
      <c r="D63" s="231"/>
      <c r="E63" s="232"/>
      <c r="F63" s="232"/>
      <c r="G63" s="232"/>
      <c r="H63" s="326"/>
      <c r="I63" s="342" t="s">
        <v>14</v>
      </c>
      <c r="J63" s="343"/>
      <c r="K63" s="189">
        <v>522400</v>
      </c>
      <c r="M63" s="187"/>
    </row>
    <row r="64" spans="1:13" s="188" customFormat="1" ht="14.4" customHeight="1" x14ac:dyDescent="0.3">
      <c r="A64" s="231"/>
      <c r="B64" s="231"/>
      <c r="C64" s="231"/>
      <c r="D64" s="231"/>
      <c r="E64" s="232"/>
      <c r="F64" s="232"/>
      <c r="G64" s="232"/>
      <c r="H64" s="326"/>
      <c r="I64" s="344" t="s">
        <v>13</v>
      </c>
      <c r="J64" s="345"/>
      <c r="K64" s="191">
        <f>K59/K63</f>
        <v>0.36707379402756507</v>
      </c>
      <c r="L64" s="187"/>
    </row>
    <row r="65" spans="1:13" ht="15" thickBot="1" x14ac:dyDescent="0.35">
      <c r="A65" s="235"/>
      <c r="B65" s="236"/>
      <c r="C65" s="237"/>
      <c r="D65" s="238"/>
      <c r="E65" s="238"/>
      <c r="F65" s="238"/>
      <c r="G65" s="238"/>
      <c r="H65" s="326"/>
      <c r="I65" s="181"/>
      <c r="J65" s="161"/>
      <c r="K65" s="162"/>
      <c r="L65" s="65"/>
    </row>
    <row r="66" spans="1:13" ht="24.6" customHeight="1" thickBot="1" x14ac:dyDescent="0.35">
      <c r="A66" s="233" t="s">
        <v>85</v>
      </c>
      <c r="B66" s="234" t="s">
        <v>149</v>
      </c>
      <c r="C66" s="313"/>
      <c r="D66" s="314"/>
      <c r="E66" s="314"/>
      <c r="F66" s="314"/>
      <c r="G66" s="314"/>
      <c r="H66" s="327"/>
      <c r="I66" s="164" t="s">
        <v>50</v>
      </c>
      <c r="J66" s="164" t="s">
        <v>109</v>
      </c>
      <c r="K66" s="165" t="s">
        <v>2</v>
      </c>
      <c r="L66" s="65"/>
      <c r="M66" s="74"/>
    </row>
    <row r="67" spans="1:13" x14ac:dyDescent="0.3">
      <c r="A67" s="172" t="s">
        <v>42</v>
      </c>
      <c r="B67" s="285" t="s">
        <v>136</v>
      </c>
      <c r="C67" s="329" t="s">
        <v>114</v>
      </c>
      <c r="D67" s="330"/>
      <c r="E67" s="330"/>
      <c r="F67" s="330"/>
      <c r="G67" s="331"/>
      <c r="H67" s="327"/>
      <c r="I67" s="192" t="s">
        <v>80</v>
      </c>
      <c r="J67" s="193">
        <v>44211</v>
      </c>
      <c r="K67" s="166">
        <v>30000</v>
      </c>
      <c r="L67" s="65"/>
      <c r="M67" s="75"/>
    </row>
    <row r="68" spans="1:13" x14ac:dyDescent="0.3">
      <c r="A68" s="173" t="s">
        <v>43</v>
      </c>
      <c r="B68" s="286" t="s">
        <v>137</v>
      </c>
      <c r="C68" s="332" t="s">
        <v>114</v>
      </c>
      <c r="D68" s="333"/>
      <c r="E68" s="333"/>
      <c r="F68" s="333"/>
      <c r="G68" s="334"/>
      <c r="H68" s="327"/>
      <c r="I68" s="194" t="s">
        <v>138</v>
      </c>
      <c r="J68" s="195">
        <v>44105</v>
      </c>
      <c r="K68" s="167">
        <v>10000</v>
      </c>
      <c r="L68" s="65"/>
      <c r="M68" s="75"/>
    </row>
    <row r="69" spans="1:13" ht="15" customHeight="1" x14ac:dyDescent="0.3">
      <c r="A69" s="174" t="s">
        <v>27</v>
      </c>
      <c r="B69" s="286" t="s">
        <v>139</v>
      </c>
      <c r="C69" s="332" t="s">
        <v>114</v>
      </c>
      <c r="D69" s="333"/>
      <c r="E69" s="333"/>
      <c r="F69" s="333"/>
      <c r="G69" s="334"/>
      <c r="H69" s="327"/>
      <c r="I69" s="194" t="s">
        <v>138</v>
      </c>
      <c r="J69" s="196">
        <v>44105</v>
      </c>
      <c r="K69" s="168">
        <v>15000</v>
      </c>
      <c r="L69" s="65"/>
      <c r="M69" s="75"/>
    </row>
    <row r="70" spans="1:13" x14ac:dyDescent="0.3">
      <c r="A70" s="174" t="s">
        <v>28</v>
      </c>
      <c r="B70" s="286" t="s">
        <v>140</v>
      </c>
      <c r="C70" s="332" t="s">
        <v>114</v>
      </c>
      <c r="D70" s="333"/>
      <c r="E70" s="333"/>
      <c r="F70" s="333"/>
      <c r="G70" s="334"/>
      <c r="H70" s="327"/>
      <c r="I70" s="194" t="s">
        <v>141</v>
      </c>
      <c r="J70" s="196">
        <v>44197</v>
      </c>
      <c r="K70" s="168">
        <v>50000</v>
      </c>
      <c r="L70" s="65"/>
      <c r="M70" s="75"/>
    </row>
    <row r="71" spans="1:13" x14ac:dyDescent="0.3">
      <c r="A71" s="174" t="s">
        <v>12</v>
      </c>
      <c r="B71" s="276" t="s">
        <v>142</v>
      </c>
      <c r="C71" s="332" t="s">
        <v>114</v>
      </c>
      <c r="D71" s="333"/>
      <c r="E71" s="333"/>
      <c r="F71" s="333"/>
      <c r="G71" s="334"/>
      <c r="H71" s="327"/>
      <c r="I71" s="194" t="s">
        <v>142</v>
      </c>
      <c r="J71" s="196"/>
      <c r="K71" s="168">
        <v>0</v>
      </c>
      <c r="L71" s="65"/>
    </row>
    <row r="72" spans="1:13" x14ac:dyDescent="0.3">
      <c r="A72" s="175" t="s">
        <v>25</v>
      </c>
      <c r="B72" s="242" t="s">
        <v>143</v>
      </c>
      <c r="C72" s="332" t="s">
        <v>144</v>
      </c>
      <c r="D72" s="333"/>
      <c r="E72" s="333"/>
      <c r="F72" s="333"/>
      <c r="G72" s="334"/>
      <c r="H72" s="327"/>
      <c r="I72" s="197" t="s">
        <v>82</v>
      </c>
      <c r="J72" s="198"/>
      <c r="K72" s="168">
        <v>15000</v>
      </c>
      <c r="L72" s="65"/>
    </row>
    <row r="73" spans="1:13" x14ac:dyDescent="0.3">
      <c r="A73" s="173" t="s">
        <v>26</v>
      </c>
      <c r="B73" s="242" t="s">
        <v>145</v>
      </c>
      <c r="C73" s="332" t="s">
        <v>114</v>
      </c>
      <c r="D73" s="333"/>
      <c r="E73" s="333"/>
      <c r="F73" s="333"/>
      <c r="G73" s="334"/>
      <c r="H73" s="327"/>
      <c r="I73" s="197" t="s">
        <v>82</v>
      </c>
      <c r="J73" s="193">
        <v>44180</v>
      </c>
      <c r="K73" s="168">
        <v>12000</v>
      </c>
      <c r="L73" s="65"/>
    </row>
    <row r="74" spans="1:13" x14ac:dyDescent="0.3">
      <c r="A74" s="173" t="s">
        <v>26</v>
      </c>
      <c r="B74" s="242" t="s">
        <v>142</v>
      </c>
      <c r="C74" s="332" t="s">
        <v>114</v>
      </c>
      <c r="D74" s="333"/>
      <c r="E74" s="333"/>
      <c r="F74" s="333"/>
      <c r="G74" s="334"/>
      <c r="H74" s="327"/>
      <c r="I74" s="197" t="s">
        <v>82</v>
      </c>
      <c r="J74" s="193">
        <v>44362</v>
      </c>
      <c r="K74" s="168">
        <v>20000</v>
      </c>
      <c r="L74" s="65"/>
    </row>
    <row r="75" spans="1:13" x14ac:dyDescent="0.3">
      <c r="A75" s="174" t="s">
        <v>29</v>
      </c>
      <c r="B75" s="93" t="s">
        <v>111</v>
      </c>
      <c r="C75" s="335"/>
      <c r="D75" s="336"/>
      <c r="E75" s="336"/>
      <c r="F75" s="336"/>
      <c r="G75" s="337"/>
      <c r="H75" s="328"/>
      <c r="I75" s="103"/>
      <c r="J75" s="107"/>
      <c r="K75" s="168"/>
      <c r="L75" s="65"/>
    </row>
    <row r="76" spans="1:13" ht="20.25" customHeight="1" thickBot="1" x14ac:dyDescent="0.35">
      <c r="A76" s="169" t="s">
        <v>44</v>
      </c>
      <c r="B76" s="176"/>
      <c r="C76" s="170"/>
      <c r="D76" s="346" t="s">
        <v>48</v>
      </c>
      <c r="E76" s="347"/>
      <c r="F76" s="347"/>
      <c r="G76" s="347"/>
      <c r="H76" s="347"/>
      <c r="I76" s="347"/>
      <c r="J76" s="348"/>
      <c r="K76" s="171">
        <f>SUM(K67:K75)</f>
        <v>152000</v>
      </c>
    </row>
    <row r="77" spans="1:13" x14ac:dyDescent="0.3">
      <c r="A77" s="349"/>
      <c r="B77" s="350"/>
      <c r="C77" s="350"/>
      <c r="D77" s="350"/>
      <c r="E77" s="350"/>
      <c r="F77" s="350"/>
      <c r="G77" s="350"/>
      <c r="H77" s="350"/>
      <c r="I77" s="350"/>
      <c r="J77" s="350"/>
      <c r="K77" s="351"/>
      <c r="L77" s="65"/>
    </row>
    <row r="78" spans="1:13" ht="24" customHeight="1" thickBot="1" x14ac:dyDescent="0.35">
      <c r="A78" s="177" t="s">
        <v>108</v>
      </c>
      <c r="B78" s="182"/>
      <c r="C78" s="183"/>
      <c r="D78" s="352" t="s">
        <v>49</v>
      </c>
      <c r="E78" s="352"/>
      <c r="F78" s="352"/>
      <c r="G78" s="352"/>
      <c r="H78" s="352"/>
      <c r="I78" s="352"/>
      <c r="J78" s="353"/>
      <c r="K78" s="104">
        <f>I59</f>
        <v>41940.800000000003</v>
      </c>
      <c r="M78" s="65"/>
    </row>
    <row r="79" spans="1:13" ht="25.2" customHeight="1" thickBot="1" x14ac:dyDescent="0.35">
      <c r="A79" s="57" t="s">
        <v>107</v>
      </c>
      <c r="B79" s="354"/>
      <c r="C79" s="355"/>
      <c r="D79" s="356"/>
      <c r="E79" s="356"/>
      <c r="F79" s="356"/>
      <c r="G79" s="356"/>
      <c r="H79" s="356"/>
      <c r="I79" s="356"/>
      <c r="J79" s="357"/>
      <c r="K79" s="105">
        <f>+K76+K78</f>
        <v>193940.8</v>
      </c>
      <c r="L79" s="65"/>
    </row>
    <row r="80" spans="1:13" ht="22.5" customHeight="1" x14ac:dyDescent="0.3">
      <c r="A80" s="358" t="s">
        <v>116</v>
      </c>
      <c r="B80" s="359"/>
      <c r="C80" s="359"/>
      <c r="D80" s="359"/>
      <c r="E80" s="359"/>
      <c r="F80" s="359"/>
      <c r="G80" s="359"/>
      <c r="H80" s="359"/>
      <c r="I80" s="359"/>
      <c r="J80" s="359"/>
      <c r="K80" s="360"/>
    </row>
  </sheetData>
  <sheetProtection formatColumns="0" formatRows="0" insertRows="0" deleteRows="0" selectLockedCells="1"/>
  <mergeCells count="26">
    <mergeCell ref="A2:K3"/>
    <mergeCell ref="C75:G75"/>
    <mergeCell ref="I57:K57"/>
    <mergeCell ref="C69:G69"/>
    <mergeCell ref="A80:K80"/>
    <mergeCell ref="B79:J79"/>
    <mergeCell ref="I63:J63"/>
    <mergeCell ref="I64:J64"/>
    <mergeCell ref="H9:H75"/>
    <mergeCell ref="D78:J78"/>
    <mergeCell ref="C67:G67"/>
    <mergeCell ref="C68:G68"/>
    <mergeCell ref="C70:G70"/>
    <mergeCell ref="C71:G71"/>
    <mergeCell ref="C72:G72"/>
    <mergeCell ref="D76:J76"/>
    <mergeCell ref="A77:K77"/>
    <mergeCell ref="C73:G73"/>
    <mergeCell ref="C74:G74"/>
    <mergeCell ref="A5:K5"/>
    <mergeCell ref="D6:K6"/>
    <mergeCell ref="L31:P31"/>
    <mergeCell ref="C9:G9"/>
    <mergeCell ref="L37:P37"/>
    <mergeCell ref="B7:K7"/>
    <mergeCell ref="B8:K8"/>
  </mergeCells>
  <printOptions horizontalCentered="1" verticalCentered="1"/>
  <pageMargins left="0.25" right="0.25" top="0.25" bottom="0.25" header="0.05" footer="0.05"/>
  <pageSetup scale="5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J61"/>
  <sheetViews>
    <sheetView topLeftCell="A40" zoomScale="115" zoomScaleNormal="115" zoomScalePageLayoutView="115" workbookViewId="0">
      <selection activeCell="A32" sqref="A32:A33"/>
    </sheetView>
  </sheetViews>
  <sheetFormatPr defaultColWidth="8.88671875" defaultRowHeight="14.4" x14ac:dyDescent="0.3"/>
  <cols>
    <col min="1" max="1" width="31.88671875" style="43" customWidth="1"/>
    <col min="2" max="2" width="49.44140625" style="43" customWidth="1"/>
    <col min="3" max="3" width="21" style="1" customWidth="1"/>
    <col min="4" max="4" width="17.33203125" style="1" customWidth="1"/>
    <col min="5" max="5" width="16.44140625" style="1" customWidth="1"/>
    <col min="6" max="16384" width="8.88671875" style="44"/>
  </cols>
  <sheetData>
    <row r="1" spans="1:5" ht="21" x14ac:dyDescent="0.4">
      <c r="A1" s="317" t="s">
        <v>89</v>
      </c>
      <c r="B1" s="317"/>
      <c r="C1" s="317"/>
      <c r="D1" s="317"/>
      <c r="E1" s="317"/>
    </row>
    <row r="2" spans="1:5" ht="15" customHeight="1" x14ac:dyDescent="0.3">
      <c r="B2" s="368"/>
      <c r="C2" s="368"/>
      <c r="D2" s="368"/>
      <c r="E2" s="368"/>
    </row>
    <row r="3" spans="1:5" ht="26.1" customHeight="1" x14ac:dyDescent="0.3">
      <c r="A3" s="50" t="s">
        <v>4</v>
      </c>
      <c r="B3" s="369" t="s">
        <v>53</v>
      </c>
      <c r="C3" s="370"/>
      <c r="D3" s="370"/>
      <c r="E3" s="371"/>
    </row>
    <row r="4" spans="1:5" ht="26.1" customHeight="1" x14ac:dyDescent="0.3">
      <c r="A4" s="50" t="s">
        <v>9</v>
      </c>
      <c r="B4" s="369" t="s">
        <v>54</v>
      </c>
      <c r="C4" s="370"/>
      <c r="D4" s="370"/>
      <c r="E4" s="371"/>
    </row>
    <row r="5" spans="1:5" s="5" customFormat="1" ht="28.8" x14ac:dyDescent="0.35">
      <c r="A5" s="51" t="s">
        <v>11</v>
      </c>
      <c r="B5" s="52" t="s">
        <v>45</v>
      </c>
      <c r="C5" s="53" t="s">
        <v>16</v>
      </c>
      <c r="D5" s="53" t="s">
        <v>15</v>
      </c>
      <c r="E5" s="52" t="s">
        <v>10</v>
      </c>
    </row>
    <row r="6" spans="1:5" ht="20.25" customHeight="1" x14ac:dyDescent="0.3">
      <c r="A6" s="45" t="s">
        <v>51</v>
      </c>
      <c r="B6" s="24" t="s">
        <v>46</v>
      </c>
      <c r="C6" s="2"/>
      <c r="D6" s="2"/>
      <c r="E6" s="3"/>
    </row>
    <row r="7" spans="1:5" x14ac:dyDescent="0.3">
      <c r="A7" s="77" t="s">
        <v>55</v>
      </c>
      <c r="B7" s="46" t="s">
        <v>58</v>
      </c>
      <c r="C7" s="2">
        <v>50000</v>
      </c>
      <c r="D7" s="2">
        <v>0</v>
      </c>
      <c r="E7" s="29">
        <f>C7+D7</f>
        <v>50000</v>
      </c>
    </row>
    <row r="8" spans="1:5" x14ac:dyDescent="0.3">
      <c r="A8" s="77" t="s">
        <v>56</v>
      </c>
      <c r="B8" s="46" t="s">
        <v>57</v>
      </c>
      <c r="C8" s="83">
        <v>45000</v>
      </c>
      <c r="D8" s="83">
        <v>0</v>
      </c>
      <c r="E8" s="29">
        <f t="shared" ref="E8:E11" si="0">C8+D8</f>
        <v>45000</v>
      </c>
    </row>
    <row r="9" spans="1:5" x14ac:dyDescent="0.3">
      <c r="A9" s="77" t="s">
        <v>61</v>
      </c>
      <c r="B9" s="46" t="s">
        <v>62</v>
      </c>
      <c r="C9" s="83"/>
      <c r="D9" s="83">
        <v>7500</v>
      </c>
      <c r="E9" s="29">
        <f t="shared" si="0"/>
        <v>7500</v>
      </c>
    </row>
    <row r="10" spans="1:5" x14ac:dyDescent="0.3">
      <c r="A10" s="77" t="s">
        <v>63</v>
      </c>
      <c r="B10" s="46" t="s">
        <v>64</v>
      </c>
      <c r="C10" s="83"/>
      <c r="D10" s="83">
        <v>25000</v>
      </c>
      <c r="E10" s="29">
        <f t="shared" si="0"/>
        <v>25000</v>
      </c>
    </row>
    <row r="11" spans="1:5" x14ac:dyDescent="0.3">
      <c r="A11" s="77" t="s">
        <v>59</v>
      </c>
      <c r="B11" s="46" t="s">
        <v>60</v>
      </c>
      <c r="C11" s="83">
        <v>0</v>
      </c>
      <c r="D11" s="83">
        <v>75000</v>
      </c>
      <c r="E11" s="29">
        <f t="shared" si="0"/>
        <v>75000</v>
      </c>
    </row>
    <row r="12" spans="1:5" x14ac:dyDescent="0.3">
      <c r="A12" s="84" t="s">
        <v>18</v>
      </c>
      <c r="B12" s="85"/>
      <c r="C12" s="86">
        <f>SUM(C7:C11)</f>
        <v>95000</v>
      </c>
      <c r="D12" s="86">
        <f>SUM(D7:D11)</f>
        <v>107500</v>
      </c>
      <c r="E12" s="29">
        <f>SUM(C12:D12)</f>
        <v>202500</v>
      </c>
    </row>
    <row r="13" spans="1:5" x14ac:dyDescent="0.3">
      <c r="A13" s="45" t="s">
        <v>5</v>
      </c>
      <c r="B13" s="46"/>
      <c r="C13" s="30"/>
      <c r="D13" s="30"/>
      <c r="E13" s="31"/>
    </row>
    <row r="14" spans="1:5" x14ac:dyDescent="0.3">
      <c r="A14" s="77" t="s">
        <v>6</v>
      </c>
      <c r="B14" s="22" t="s">
        <v>65</v>
      </c>
      <c r="C14" s="83">
        <v>0</v>
      </c>
      <c r="D14" s="83">
        <v>15491</v>
      </c>
      <c r="E14" s="29">
        <f>C14+D14</f>
        <v>15491</v>
      </c>
    </row>
    <row r="15" spans="1:5" x14ac:dyDescent="0.3">
      <c r="A15" s="77" t="s">
        <v>7</v>
      </c>
      <c r="B15" s="46" t="s">
        <v>66</v>
      </c>
      <c r="C15" s="83">
        <v>10000</v>
      </c>
      <c r="D15" s="83">
        <v>0</v>
      </c>
      <c r="E15" s="29">
        <f>C15+D15</f>
        <v>10000</v>
      </c>
    </row>
    <row r="16" spans="1:5" x14ac:dyDescent="0.3">
      <c r="A16" s="84" t="s">
        <v>19</v>
      </c>
      <c r="B16" s="85"/>
      <c r="C16" s="86">
        <f>SUM(C14:C15)</f>
        <v>10000</v>
      </c>
      <c r="D16" s="86">
        <f>SUM(D14:D15)</f>
        <v>15491</v>
      </c>
      <c r="E16" s="29">
        <f>+C16+D16</f>
        <v>25491</v>
      </c>
    </row>
    <row r="17" spans="1:10" x14ac:dyDescent="0.3">
      <c r="A17" s="26" t="s">
        <v>17</v>
      </c>
      <c r="B17" s="27"/>
      <c r="C17" s="28">
        <f>C12+C16</f>
        <v>105000</v>
      </c>
      <c r="D17" s="28">
        <f>D12+D16</f>
        <v>122991</v>
      </c>
      <c r="E17" s="25">
        <f>+C17+D17</f>
        <v>227991</v>
      </c>
    </row>
    <row r="18" spans="1:10" x14ac:dyDescent="0.3">
      <c r="A18" s="47" t="s">
        <v>87</v>
      </c>
      <c r="B18" s="72" t="s">
        <v>34</v>
      </c>
      <c r="C18" s="4"/>
      <c r="D18" s="4"/>
      <c r="E18" s="3"/>
    </row>
    <row r="19" spans="1:10" x14ac:dyDescent="0.3">
      <c r="A19" s="77" t="s">
        <v>69</v>
      </c>
      <c r="B19" s="46" t="s">
        <v>67</v>
      </c>
      <c r="C19" s="83">
        <v>1700</v>
      </c>
      <c r="D19" s="83">
        <v>0</v>
      </c>
      <c r="E19" s="29">
        <f>C19+D19</f>
        <v>1700</v>
      </c>
    </row>
    <row r="20" spans="1:10" x14ac:dyDescent="0.3">
      <c r="A20" s="77" t="s">
        <v>70</v>
      </c>
      <c r="B20" s="46" t="s">
        <v>68</v>
      </c>
      <c r="C20" s="83">
        <v>8300</v>
      </c>
      <c r="D20" s="83">
        <v>0</v>
      </c>
      <c r="E20" s="29">
        <f>C20+D20</f>
        <v>8300</v>
      </c>
    </row>
    <row r="21" spans="1:10" x14ac:dyDescent="0.3">
      <c r="A21" s="26" t="s">
        <v>20</v>
      </c>
      <c r="B21" s="27"/>
      <c r="C21" s="28">
        <f>SUM(C19:C20)</f>
        <v>10000</v>
      </c>
      <c r="D21" s="28">
        <f>SUM(D19:D20)</f>
        <v>0</v>
      </c>
      <c r="E21" s="25">
        <f>+C21+D21</f>
        <v>10000</v>
      </c>
    </row>
    <row r="22" spans="1:10" x14ac:dyDescent="0.3">
      <c r="A22" s="47" t="s">
        <v>0</v>
      </c>
      <c r="B22" s="46"/>
      <c r="C22" s="4"/>
      <c r="D22" s="4"/>
      <c r="E22" s="3"/>
      <c r="F22" s="372"/>
      <c r="G22" s="372"/>
      <c r="H22" s="372"/>
      <c r="I22" s="372"/>
      <c r="J22" s="372"/>
    </row>
    <row r="23" spans="1:10" x14ac:dyDescent="0.3">
      <c r="A23" s="23" t="s">
        <v>90</v>
      </c>
      <c r="B23" s="46" t="s">
        <v>71</v>
      </c>
      <c r="C23" s="83">
        <v>1500</v>
      </c>
      <c r="D23" s="83">
        <v>0</v>
      </c>
      <c r="E23" s="29">
        <f>+C23+D23</f>
        <v>1500</v>
      </c>
    </row>
    <row r="24" spans="1:10" x14ac:dyDescent="0.3">
      <c r="A24" s="23" t="s">
        <v>21</v>
      </c>
      <c r="B24" s="46" t="s">
        <v>72</v>
      </c>
      <c r="C24" s="83">
        <v>324</v>
      </c>
      <c r="D24" s="83">
        <v>0</v>
      </c>
      <c r="E24" s="29">
        <f t="shared" ref="E24:E26" si="1">+C24+D24</f>
        <v>324</v>
      </c>
    </row>
    <row r="25" spans="1:10" x14ac:dyDescent="0.3">
      <c r="A25" s="23" t="s">
        <v>22</v>
      </c>
      <c r="B25" s="46" t="s">
        <v>73</v>
      </c>
      <c r="C25" s="83">
        <v>870</v>
      </c>
      <c r="D25" s="83">
        <v>0</v>
      </c>
      <c r="E25" s="29">
        <f t="shared" si="1"/>
        <v>870</v>
      </c>
    </row>
    <row r="26" spans="1:10" x14ac:dyDescent="0.3">
      <c r="A26" s="23" t="s">
        <v>23</v>
      </c>
      <c r="B26" s="46" t="s">
        <v>74</v>
      </c>
      <c r="C26" s="83">
        <v>270</v>
      </c>
      <c r="D26" s="83">
        <v>0</v>
      </c>
      <c r="E26" s="29">
        <f t="shared" si="1"/>
        <v>270</v>
      </c>
    </row>
    <row r="27" spans="1:10" x14ac:dyDescent="0.3">
      <c r="A27" s="26" t="s">
        <v>24</v>
      </c>
      <c r="B27" s="27"/>
      <c r="C27" s="28">
        <f>SUM(C23:C26)</f>
        <v>2964</v>
      </c>
      <c r="D27" s="28">
        <f>SUM(D23:D26)</f>
        <v>0</v>
      </c>
      <c r="E27" s="25">
        <f>+C27+D27</f>
        <v>2964</v>
      </c>
    </row>
    <row r="28" spans="1:10" x14ac:dyDescent="0.3">
      <c r="A28" s="45" t="s">
        <v>86</v>
      </c>
      <c r="B28" s="46" t="s">
        <v>75</v>
      </c>
      <c r="C28" s="83">
        <v>0</v>
      </c>
      <c r="D28" s="83">
        <v>5700</v>
      </c>
      <c r="E28" s="29">
        <f>C28+D28</f>
        <v>5700</v>
      </c>
    </row>
    <row r="29" spans="1:10" x14ac:dyDescent="0.3">
      <c r="A29" s="45" t="s">
        <v>1</v>
      </c>
      <c r="B29" s="46" t="s">
        <v>76</v>
      </c>
      <c r="C29" s="83">
        <v>3600</v>
      </c>
      <c r="D29" s="83">
        <v>0</v>
      </c>
      <c r="E29" s="29">
        <f>C29+D29</f>
        <v>3600</v>
      </c>
    </row>
    <row r="30" spans="1:10" x14ac:dyDescent="0.3">
      <c r="A30" s="33" t="s">
        <v>33</v>
      </c>
      <c r="B30" s="33"/>
      <c r="C30" s="34">
        <f>SUM(C28:C29)</f>
        <v>3600</v>
      </c>
      <c r="D30" s="34">
        <f>SUM(D28:D29)</f>
        <v>5700</v>
      </c>
      <c r="E30" s="34">
        <f>+C30+D30</f>
        <v>9300</v>
      </c>
    </row>
    <row r="31" spans="1:10" x14ac:dyDescent="0.3">
      <c r="A31" s="47" t="s">
        <v>35</v>
      </c>
      <c r="B31" s="46"/>
      <c r="C31" s="4"/>
      <c r="D31" s="4"/>
      <c r="E31" s="3"/>
    </row>
    <row r="32" spans="1:10" x14ac:dyDescent="0.3">
      <c r="A32" s="23" t="s">
        <v>77</v>
      </c>
      <c r="C32" s="87">
        <v>250</v>
      </c>
      <c r="D32" s="87">
        <v>0</v>
      </c>
      <c r="E32" s="29">
        <f>+C32+D32</f>
        <v>250</v>
      </c>
    </row>
    <row r="33" spans="1:7" x14ac:dyDescent="0.3">
      <c r="A33" s="23" t="s">
        <v>78</v>
      </c>
      <c r="B33" s="46"/>
      <c r="C33" s="87">
        <v>400</v>
      </c>
      <c r="D33" s="87">
        <v>0</v>
      </c>
      <c r="E33" s="29">
        <f>+C33+D33</f>
        <v>400</v>
      </c>
    </row>
    <row r="34" spans="1:7" x14ac:dyDescent="0.3">
      <c r="A34" s="26" t="s">
        <v>36</v>
      </c>
      <c r="B34" s="27"/>
      <c r="C34" s="28">
        <f>SUM(C32:C33)</f>
        <v>650</v>
      </c>
      <c r="D34" s="28">
        <f>SUM(D32:D33)</f>
        <v>0</v>
      </c>
      <c r="E34" s="25">
        <f>+C34+D34</f>
        <v>650</v>
      </c>
    </row>
    <row r="35" spans="1:7" s="7" customFormat="1" ht="17.25" customHeight="1" x14ac:dyDescent="0.3">
      <c r="A35" s="45" t="s">
        <v>37</v>
      </c>
      <c r="B35" s="72" t="s">
        <v>39</v>
      </c>
      <c r="C35" s="4"/>
      <c r="D35" s="4"/>
      <c r="E35" s="3"/>
    </row>
    <row r="36" spans="1:7" s="7" customFormat="1" x14ac:dyDescent="0.3">
      <c r="A36" s="23"/>
      <c r="B36" s="46"/>
      <c r="C36" s="35">
        <v>0</v>
      </c>
      <c r="D36" s="35">
        <v>0</v>
      </c>
      <c r="E36" s="29">
        <f>+C36+D36</f>
        <v>0</v>
      </c>
    </row>
    <row r="37" spans="1:7" ht="18" customHeight="1" x14ac:dyDescent="0.3">
      <c r="A37" s="26" t="s">
        <v>38</v>
      </c>
      <c r="B37" s="27"/>
      <c r="C37" s="28">
        <f>+C36</f>
        <v>0</v>
      </c>
      <c r="D37" s="28">
        <f>+D36</f>
        <v>0</v>
      </c>
      <c r="E37" s="25">
        <f>+C37+D37</f>
        <v>0</v>
      </c>
    </row>
    <row r="38" spans="1:7" ht="18" customHeight="1" x14ac:dyDescent="0.3">
      <c r="A38" s="36" t="s">
        <v>3</v>
      </c>
      <c r="B38" s="37"/>
      <c r="C38" s="38">
        <f>C17+C21+C27+C30+C37+C34</f>
        <v>122214</v>
      </c>
      <c r="D38" s="38">
        <f>D17+D21+D27+D30+D37+D34</f>
        <v>128691</v>
      </c>
      <c r="E38" s="39">
        <f>SUM(C38:D38)</f>
        <v>250905</v>
      </c>
    </row>
    <row r="39" spans="1:7" ht="18.75" customHeight="1" x14ac:dyDescent="0.3">
      <c r="A39" s="47" t="s">
        <v>40</v>
      </c>
      <c r="B39" s="78" t="s">
        <v>47</v>
      </c>
      <c r="C39" s="4">
        <f>+C38*0.1</f>
        <v>12221.400000000001</v>
      </c>
      <c r="D39" s="73"/>
      <c r="E39" s="3">
        <f>+C39</f>
        <v>12221.400000000001</v>
      </c>
    </row>
    <row r="40" spans="1:7" ht="15" thickBot="1" x14ac:dyDescent="0.35">
      <c r="A40" s="11"/>
      <c r="B40" s="48"/>
      <c r="C40" s="10"/>
      <c r="D40" s="10"/>
      <c r="E40" s="17"/>
    </row>
    <row r="41" spans="1:7" ht="24" customHeight="1" thickBot="1" x14ac:dyDescent="0.35">
      <c r="A41" s="41" t="s">
        <v>3</v>
      </c>
      <c r="B41" s="88"/>
      <c r="C41" s="89">
        <f>+C38+C39</f>
        <v>134435.4</v>
      </c>
      <c r="D41" s="89">
        <f>+D38</f>
        <v>128691</v>
      </c>
      <c r="E41" s="42">
        <f>+E38+E39</f>
        <v>263126.40000000002</v>
      </c>
    </row>
    <row r="42" spans="1:7" ht="15" customHeight="1" x14ac:dyDescent="0.3">
      <c r="A42" s="12" t="s">
        <v>8</v>
      </c>
      <c r="B42" s="49"/>
      <c r="C42" s="14">
        <f>C41/E41</f>
        <v>0.51091566638695307</v>
      </c>
      <c r="D42" s="14">
        <f>D41/E41</f>
        <v>0.48908433361304676</v>
      </c>
      <c r="E42" s="16">
        <f>C42+D42</f>
        <v>0.99999999999999978</v>
      </c>
    </row>
    <row r="43" spans="1:7" ht="15" customHeight="1" x14ac:dyDescent="0.3">
      <c r="A43" s="8"/>
      <c r="C43" s="9"/>
      <c r="D43" s="9"/>
      <c r="E43" s="9"/>
    </row>
    <row r="44" spans="1:7" x14ac:dyDescent="0.3">
      <c r="A44" s="373" t="s">
        <v>88</v>
      </c>
      <c r="B44" s="374"/>
      <c r="C44" s="20"/>
      <c r="D44" s="20"/>
      <c r="E44" s="19"/>
      <c r="F44" s="65"/>
    </row>
    <row r="45" spans="1:7" s="6" customFormat="1" x14ac:dyDescent="0.3">
      <c r="A45" s="387" t="s">
        <v>14</v>
      </c>
      <c r="B45" s="388"/>
      <c r="C45" s="13"/>
      <c r="D45" s="13"/>
      <c r="E45" s="40">
        <v>1250000</v>
      </c>
      <c r="G45" s="65"/>
    </row>
    <row r="46" spans="1:7" x14ac:dyDescent="0.3">
      <c r="A46" s="387" t="s">
        <v>13</v>
      </c>
      <c r="B46" s="388"/>
      <c r="C46" s="13"/>
      <c r="D46" s="13"/>
      <c r="E46" s="15">
        <f>E41/E45</f>
        <v>0.21050112000000001</v>
      </c>
      <c r="F46" s="65"/>
    </row>
    <row r="47" spans="1:7" x14ac:dyDescent="0.3">
      <c r="A47" s="54"/>
      <c r="B47" s="45"/>
      <c r="C47" s="76"/>
      <c r="D47" s="76"/>
      <c r="E47" s="18"/>
      <c r="F47" s="65"/>
    </row>
    <row r="48" spans="1:7" ht="30" customHeight="1" thickBot="1" x14ac:dyDescent="0.35">
      <c r="A48" s="69" t="s">
        <v>85</v>
      </c>
      <c r="B48" s="70" t="s">
        <v>30</v>
      </c>
      <c r="C48" s="71" t="s">
        <v>50</v>
      </c>
      <c r="D48" s="71" t="s">
        <v>41</v>
      </c>
      <c r="E48" s="71" t="s">
        <v>2</v>
      </c>
      <c r="F48" s="65"/>
      <c r="G48" s="74"/>
    </row>
    <row r="49" spans="1:7" x14ac:dyDescent="0.3">
      <c r="A49" s="66" t="s">
        <v>42</v>
      </c>
      <c r="B49" s="49" t="s">
        <v>79</v>
      </c>
      <c r="C49" s="67" t="s">
        <v>80</v>
      </c>
      <c r="D49" s="91" t="s">
        <v>92</v>
      </c>
      <c r="E49" s="68">
        <v>50000</v>
      </c>
      <c r="F49" s="65"/>
      <c r="G49" s="75"/>
    </row>
    <row r="50" spans="1:7" x14ac:dyDescent="0.3">
      <c r="A50" s="54" t="s">
        <v>43</v>
      </c>
      <c r="B50" s="45" t="s">
        <v>81</v>
      </c>
      <c r="C50" s="62" t="s">
        <v>82</v>
      </c>
      <c r="D50" s="92">
        <v>44075</v>
      </c>
      <c r="E50" s="32">
        <v>50000</v>
      </c>
      <c r="F50" s="65"/>
      <c r="G50" s="75"/>
    </row>
    <row r="51" spans="1:7" ht="15" customHeight="1" x14ac:dyDescent="0.3">
      <c r="A51" s="55" t="s">
        <v>27</v>
      </c>
      <c r="B51" s="45"/>
      <c r="C51" s="62"/>
      <c r="D51" s="64"/>
      <c r="E51" s="63">
        <v>0</v>
      </c>
      <c r="F51" s="65"/>
      <c r="G51" s="75"/>
    </row>
    <row r="52" spans="1:7" x14ac:dyDescent="0.3">
      <c r="A52" s="55" t="s">
        <v>28</v>
      </c>
      <c r="B52" s="45"/>
      <c r="C52" s="62"/>
      <c r="D52" s="64"/>
      <c r="E52" s="63">
        <v>0</v>
      </c>
      <c r="F52" s="65"/>
      <c r="G52" s="75"/>
    </row>
    <row r="53" spans="1:7" x14ac:dyDescent="0.3">
      <c r="A53" s="55" t="s">
        <v>12</v>
      </c>
      <c r="B53" s="45"/>
      <c r="C53" s="62"/>
      <c r="D53" s="64"/>
      <c r="E53" s="63">
        <v>0</v>
      </c>
      <c r="F53" s="65"/>
    </row>
    <row r="54" spans="1:7" x14ac:dyDescent="0.3">
      <c r="A54" s="61" t="s">
        <v>25</v>
      </c>
      <c r="B54" s="79" t="s">
        <v>83</v>
      </c>
      <c r="C54" s="45"/>
      <c r="D54" s="45"/>
      <c r="E54" s="63">
        <v>8000</v>
      </c>
      <c r="F54" s="65"/>
    </row>
    <row r="55" spans="1:7" x14ac:dyDescent="0.3">
      <c r="A55" s="54" t="s">
        <v>26</v>
      </c>
      <c r="B55" s="79" t="s">
        <v>91</v>
      </c>
      <c r="C55" s="45"/>
      <c r="D55" s="45"/>
      <c r="E55" s="63">
        <v>20691</v>
      </c>
      <c r="F55" s="65"/>
    </row>
    <row r="56" spans="1:7" x14ac:dyDescent="0.3">
      <c r="A56" s="55" t="s">
        <v>29</v>
      </c>
      <c r="B56" s="80" t="s">
        <v>39</v>
      </c>
      <c r="C56" s="81"/>
      <c r="D56" s="81"/>
      <c r="E56" s="63"/>
      <c r="F56" s="65"/>
    </row>
    <row r="57" spans="1:7" ht="20.25" customHeight="1" x14ac:dyDescent="0.3">
      <c r="A57" s="59" t="s">
        <v>44</v>
      </c>
      <c r="B57" s="389" t="s">
        <v>48</v>
      </c>
      <c r="C57" s="390"/>
      <c r="D57" s="391"/>
      <c r="E57" s="60">
        <f>SUM(E49:E56)</f>
        <v>128691</v>
      </c>
    </row>
    <row r="58" spans="1:7" x14ac:dyDescent="0.3">
      <c r="A58" s="375"/>
      <c r="B58" s="376"/>
      <c r="C58" s="376"/>
      <c r="D58" s="376"/>
      <c r="E58" s="377"/>
      <c r="F58" s="65"/>
    </row>
    <row r="59" spans="1:7" ht="20.25" customHeight="1" thickBot="1" x14ac:dyDescent="0.35">
      <c r="A59" s="82" t="s">
        <v>31</v>
      </c>
      <c r="B59" s="378" t="s">
        <v>49</v>
      </c>
      <c r="C59" s="379"/>
      <c r="D59" s="380"/>
      <c r="E59" s="90">
        <v>134435</v>
      </c>
      <c r="G59" s="65"/>
    </row>
    <row r="60" spans="1:7" ht="24" customHeight="1" thickBot="1" x14ac:dyDescent="0.35">
      <c r="A60" s="57" t="s">
        <v>32</v>
      </c>
      <c r="B60" s="381"/>
      <c r="C60" s="382"/>
      <c r="D60" s="383"/>
      <c r="E60" s="58">
        <f>+E57+E59</f>
        <v>263126</v>
      </c>
      <c r="F60" s="65"/>
    </row>
    <row r="61" spans="1:7" ht="22.5" customHeight="1" x14ac:dyDescent="0.3">
      <c r="A61" s="56"/>
      <c r="B61" s="384" t="s">
        <v>52</v>
      </c>
      <c r="C61" s="385"/>
      <c r="D61" s="386"/>
      <c r="E61" s="21"/>
    </row>
  </sheetData>
  <sheetProtection formatColumns="0" formatRows="0" insertRows="0" deleteRows="0" selectLockedCells="1"/>
  <mergeCells count="13">
    <mergeCell ref="A44:B44"/>
    <mergeCell ref="A58:E58"/>
    <mergeCell ref="B59:D59"/>
    <mergeCell ref="B60:D60"/>
    <mergeCell ref="B61:D61"/>
    <mergeCell ref="A45:B45"/>
    <mergeCell ref="A46:B46"/>
    <mergeCell ref="B57:D57"/>
    <mergeCell ref="A1:E1"/>
    <mergeCell ref="B2:E2"/>
    <mergeCell ref="B3:E3"/>
    <mergeCell ref="B4:E4"/>
    <mergeCell ref="F22:J22"/>
  </mergeCells>
  <printOptions horizontalCentered="1"/>
  <pageMargins left="0.25" right="0.25" top="0.25" bottom="0.25" header="0.05" footer="0.05"/>
  <pageSetup scale="68" orientation="portrait" horizontalDpi="300" verticalDpi="300" r:id="rId1"/>
  <ignoredErrors>
    <ignoredError sqref="C12:E38 C39:E3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475E6636D267448F79A8C0BA97CA55" ma:contentTypeVersion="9" ma:contentTypeDescription="Create a new document." ma:contentTypeScope="" ma:versionID="6e33b550afa1260540b6c82404c00cf1">
  <xsd:schema xmlns:xsd="http://www.w3.org/2001/XMLSchema" xmlns:xs="http://www.w3.org/2001/XMLSchema" xmlns:p="http://schemas.microsoft.com/office/2006/metadata/properties" xmlns:ns2="07465da7-7f9b-4359-bf3d-c0f28189dfa4" targetNamespace="http://schemas.microsoft.com/office/2006/metadata/properties" ma:root="true" ma:fieldsID="d7259749953ed536355258c92db88e6c" ns2:_="">
    <xsd:import namespace="07465da7-7f9b-4359-bf3d-c0f28189df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465da7-7f9b-4359-bf3d-c0f28189df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2DAFD0-2446-4ADB-A823-076EF15B8E90}">
  <ds:schemaRefs>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07465da7-7f9b-4359-bf3d-c0f28189dfa4"/>
    <ds:schemaRef ds:uri="http://purl.org/dc/elements/1.1/"/>
  </ds:schemaRefs>
</ds:datastoreItem>
</file>

<file path=customXml/itemProps2.xml><?xml version="1.0" encoding="utf-8"?>
<ds:datastoreItem xmlns:ds="http://schemas.openxmlformats.org/officeDocument/2006/customXml" ds:itemID="{39862696-84D2-46C2-972E-4082A3E21AF1}">
  <ds:schemaRefs>
    <ds:schemaRef ds:uri="http://schemas.microsoft.com/sharepoint/v3/contenttype/forms"/>
  </ds:schemaRefs>
</ds:datastoreItem>
</file>

<file path=customXml/itemProps3.xml><?xml version="1.0" encoding="utf-8"?>
<ds:datastoreItem xmlns:ds="http://schemas.openxmlformats.org/officeDocument/2006/customXml" ds:itemID="{3E5DFB5E-D34B-4293-8E4A-6A87150D1B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465da7-7f9b-4359-bf3d-c0f28189df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Program Budget Form </vt:lpstr>
      <vt:lpstr>Sample Program Budget</vt:lpstr>
      <vt:lpstr>Program Budget SAMPLE</vt:lpstr>
      <vt:lpstr>'Program Budget Form '!Print_Area</vt:lpstr>
      <vt:lpstr>'Program Budget SAMPLE'!Print_Area</vt:lpstr>
      <vt:lpstr>'Sample Program Budget'!Print_Area</vt:lpstr>
      <vt:lpstr>'Program Budget Form '!Print_Titles</vt:lpstr>
      <vt:lpstr>'Program Budget SAMPLE'!Print_Titles</vt:lpstr>
      <vt:lpstr>'Sample Program Budget'!Print_Titles</vt:lpstr>
    </vt:vector>
  </TitlesOfParts>
  <Company>Methodist Healthcare Ministries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aconnor</dc:creator>
  <cp:lastModifiedBy>Bernadette Perez</cp:lastModifiedBy>
  <cp:lastPrinted>2023-01-31T22:41:08Z</cp:lastPrinted>
  <dcterms:created xsi:type="dcterms:W3CDTF">2014-05-07T15:21:32Z</dcterms:created>
  <dcterms:modified xsi:type="dcterms:W3CDTF">2023-08-14T15:35:15Z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0x01010059475E6636D267448F79A8C0BA97CA55</vt:lpwstr>
  </property>
</Properties>
</file>